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tabRatio="492" activeTab="0"/>
  </bookViews>
  <sheets>
    <sheet name="Index" sheetId="1" r:id="rId1"/>
    <sheet name="Consumer Spending" sheetId="2" r:id="rId2"/>
    <sheet name="Federal Debt" sheetId="3" r:id="rId3"/>
    <sheet name="GDP" sheetId="4" r:id="rId4"/>
    <sheet name="Landfills" sheetId="5" r:id="rId5"/>
  </sheets>
  <definedNames/>
  <calcPr fullCalcOnLoad="1"/>
</workbook>
</file>

<file path=xl/sharedStrings.xml><?xml version="1.0" encoding="utf-8"?>
<sst xmlns="http://schemas.openxmlformats.org/spreadsheetml/2006/main" count="169" uniqueCount="124">
  <si>
    <t>Table 1.1.5. Gross Domestic Product</t>
  </si>
  <si>
    <t>[Billions of dollars] Seasonally adjusted at annual rates</t>
  </si>
  <si>
    <t>Bureau of Economic Analysis</t>
  </si>
  <si>
    <t>Line</t>
  </si>
  <si>
    <t>Personal consumption expenditures</t>
  </si>
  <si>
    <t>Gross private domestic investment</t>
  </si>
  <si>
    <t>Net exports of goods and services</t>
  </si>
  <si>
    <t xml:space="preserve">    Goods</t>
  </si>
  <si>
    <t xml:space="preserve">    Services</t>
  </si>
  <si>
    <t>Government consumption expenditures and gross investment</t>
  </si>
  <si>
    <t>Calculated by Just Facts</t>
  </si>
  <si>
    <t>Date</t>
  </si>
  <si>
    <t>Total Public Debt Outstanding</t>
  </si>
  <si>
    <t>Increase</t>
  </si>
  <si>
    <t>Year</t>
  </si>
  <si>
    <t>Landfill material (cubic yards)</t>
  </si>
  <si>
    <t>Landfill area based on 10 yards of height (square miles)</t>
  </si>
  <si>
    <t>Cumulative landfill area (square miles)</t>
  </si>
  <si>
    <t xml:space="preserve">Long-term landfilling density (lbs/cubic yard) </t>
  </si>
  <si>
    <t>Landfill</t>
  </si>
  <si>
    <t>High</t>
  </si>
  <si>
    <t>Low</t>
  </si>
  <si>
    <t>Average</t>
  </si>
  <si>
    <t>Tajiguas</t>
  </si>
  <si>
    <t>El Sobrante</t>
  </si>
  <si>
    <t>Olinda Alpha</t>
  </si>
  <si>
    <t>FRB</t>
  </si>
  <si>
    <t>Prima Descheca</t>
  </si>
  <si>
    <t>Toland Road</t>
  </si>
  <si>
    <t>5 in LA County</t>
  </si>
  <si>
    <t>Across Canada</t>
  </si>
  <si>
    <t>General</t>
  </si>
  <si>
    <t>OII</t>
  </si>
  <si>
    <t>So. California</t>
  </si>
  <si>
    <t>General in Central Maine</t>
  </si>
  <si>
    <t>Population (July 1)†</t>
  </si>
  <si>
    <t>Landfill material (lbs.)‡</t>
  </si>
  <si>
    <t>Portion of total U.S. land area§</t>
  </si>
  <si>
    <t>Item</t>
  </si>
  <si>
    <t>Waste generation rate (pounds per person per day)</t>
  </si>
  <si>
    <t>Land area in square miles, 2010</t>
  </si>
  <si>
    <t xml:space="preserve">Housing  </t>
  </si>
  <si>
    <t>Food + housing + clothing</t>
  </si>
  <si>
    <t xml:space="preserve">        Gross domestic product</t>
  </si>
  <si>
    <t xml:space="preserve">        Durable goods</t>
  </si>
  <si>
    <t xml:space="preserve">        Nondurable goods</t>
  </si>
  <si>
    <t xml:space="preserve">    Fixed investment</t>
  </si>
  <si>
    <t xml:space="preserve">        Nonresidential</t>
  </si>
  <si>
    <t xml:space="preserve">            Structures</t>
  </si>
  <si>
    <t xml:space="preserve">            Equipment</t>
  </si>
  <si>
    <t xml:space="preserve">            Intellectual property products</t>
  </si>
  <si>
    <t xml:space="preserve">        Residential</t>
  </si>
  <si>
    <t xml:space="preserve">    Change in private inventories</t>
  </si>
  <si>
    <t xml:space="preserve">    Exports</t>
  </si>
  <si>
    <t xml:space="preserve">        Goods</t>
  </si>
  <si>
    <t xml:space="preserve">        Services</t>
  </si>
  <si>
    <t xml:space="preserve">    Imports</t>
  </si>
  <si>
    <t xml:space="preserve">    Federal</t>
  </si>
  <si>
    <t xml:space="preserve">        National defense</t>
  </si>
  <si>
    <t xml:space="preserve">        Nondefense</t>
  </si>
  <si>
    <t xml:space="preserve">    State and local</t>
  </si>
  <si>
    <t>If the U.S. stopped recycling and buried all of its trash for the next 100 years in a single landfill that was 30 feet high, it would cover 0.06% of the nation's land area.</t>
  </si>
  <si>
    <t>Percent change</t>
  </si>
  <si>
    <t/>
  </si>
  <si>
    <t>1</t>
  </si>
  <si>
    <t>2017</t>
  </si>
  <si>
    <t>Q1</t>
  </si>
  <si>
    <t>Q2</t>
  </si>
  <si>
    <t>Q3</t>
  </si>
  <si>
    <t>Q4</t>
  </si>
  <si>
    <t>§ Web page: "QuickFacts, United States." U.S. Census Bureau. Accessed November 11, 2017 at http://www.census.gov/quickfacts/table/PST045215/00</t>
  </si>
  <si>
    <t>2016–17</t>
  </si>
  <si>
    <t xml:space="preserve">Gasoline, other fuels, and motor oil  </t>
  </si>
  <si>
    <t>Paper: “Estimating Method and Use of Landfill Settlement.” By Michael L. Leonard and Kenneth J. Floom. American Society of Civil Engineers, Proceedings of Sessions of Geo‐Denver, 2000. http://www.scs-secure.com/Papers/Estimating_method_and_use_of_landfill_settlement_MLeonard&amp;KFloom.pdf</t>
  </si>
  <si>
    <t>Pages 3–4: “Table 1 - Landfill Densities … Long-Term Density [metric tons/m3 (lb/yd3)] … Landfilling … Defined as weight of refuse divided by total air space consumed by refuse, cover soil and other operations soil.”</t>
  </si>
  <si>
    <t>Resident Population, July 1, 2018</t>
  </si>
  <si>
    <t>GDP relative to 2009 Q3</t>
  </si>
  <si>
    <t>–</t>
  </si>
  <si>
    <t>News release: “Consumer Expenditures, 2018.” U.S. Bureau of Labor Statistics, September 10, 2019. https://www.bls.gov/news.release/pdf/cesan.pdf</t>
  </si>
  <si>
    <t>Page 5: “Table A. Average income and expenditures of all consumer units, 2016–18”</t>
  </si>
  <si>
    <t>2017–18</t>
  </si>
  <si>
    <t xml:space="preserve">Average income before taxes  </t>
  </si>
  <si>
    <t xml:space="preserve">Average annual expenditures  </t>
  </si>
  <si>
    <t xml:space="preserve">Food  </t>
  </si>
  <si>
    <t xml:space="preserve">Food at home  </t>
  </si>
  <si>
    <t xml:space="preserve">Food away from home  </t>
  </si>
  <si>
    <t>Shelter  .</t>
  </si>
  <si>
    <t xml:space="preserve">Owned dwellings  </t>
  </si>
  <si>
    <t xml:space="preserve">Rented dwellings  </t>
  </si>
  <si>
    <t xml:space="preserve">Apparel and services  </t>
  </si>
  <si>
    <t xml:space="preserve">Transportation  </t>
  </si>
  <si>
    <t xml:space="preserve">Vehicle purchases  </t>
  </si>
  <si>
    <t xml:space="preserve">Healthcare  </t>
  </si>
  <si>
    <t xml:space="preserve">Health insurance  </t>
  </si>
  <si>
    <t xml:space="preserve">Entertainment  </t>
  </si>
  <si>
    <t xml:space="preserve">Personal care products and services  </t>
  </si>
  <si>
    <t xml:space="preserve">Education  </t>
  </si>
  <si>
    <t xml:space="preserve">Cash contributions  </t>
  </si>
  <si>
    <t xml:space="preserve">Personal insurance and pensions  </t>
  </si>
  <si>
    <t xml:space="preserve">Pensions and Social Security  </t>
  </si>
  <si>
    <t xml:space="preserve">All other expenditures  </t>
  </si>
  <si>
    <t>Food + housing + clothing + transportation + healthcare</t>
  </si>
  <si>
    <t>The average U.S. household spends about $30,000 per year on food, housing, and clothing combined, and it spends about $45,000 per year on food, housing, clothing, transportation, and healthcare combined.</t>
  </si>
  <si>
    <t>Resident Population, July 1, 2019</t>
  </si>
  <si>
    <t>† Dataset: “Monthly Population Estimates for the United States: April 1, 2010 to December 1, 2019.” U.S. Census Bureau, Population Division, December 2018. https://www.census.gov/data/tables/time-series/demo/popest/2010s-national-total.html</t>
  </si>
  <si>
    <t>Web page: “The Debt to the Penny and Who Holds It.” United States Department of the Treasury, Bureau of the Public Debt. Accessed November 11, 2017 at https://www.treasurydirect.gov/NP/debt/current</t>
  </si>
  <si>
    <t xml:space="preserve">Dataset: “Table 1.1.5. Gross Domestic Product [Billions of Dollars]” U.S. Bureau of Economic Analysis. Last revised December 20, 2019. https://www.bea.gov/iTable/iTable.cfm?reqid=19&amp;step=2#reqid=19&amp;step=2&amp;isuri=1&amp;1921=survey1&amp;1921=survey </t>
  </si>
  <si>
    <t>Last Revised on: December 20, 2019 - Next Release Date January 30, 2020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</si>
  <si>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</si>
  <si>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</si>
  <si>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</si>
  <si>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</si>
  <si>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</si>
  <si>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</si>
  <si>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</si>
  <si>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</si>
  <si>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</si>
  <si>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2019</t>
  </si>
  <si>
    <t>The national debt has grown by 100% since the Great Recession ended in June of 2009.</t>
  </si>
  <si>
    <t>The U.S. economy has grown by 49% since the Great Recession ended in June of 2009.</t>
  </si>
  <si>
    <t>Data and calculations for “Scientific Survey Shows Voters Widely Accept Misinformation Spread By the Media.” By James D. Agresti. Just Facts, January 2, 2020. https://www.justfacts.com/news_2019_survey_voter_knowledge.asp</t>
  </si>
  <si>
    <t>Increase from 2018 to 2019</t>
  </si>
  <si>
    <t>Page 6: “Table 3. Generation, Recycling, Composting, Combustion with Energy Recovery and Landfilling of MSW, 1960 to 2017 (in pounds per person per day) … Generation … 2017 [=] 4.5”</t>
  </si>
  <si>
    <t>‡ Report: “Advancing Sustainable Materials Management: 2017 Fact Sheet.” U.S. Environmental Protection Agency, Office of Solid Waste and Emergency Response, November 2019. https://www.epa.gov/sites/production/files/2019-11/documents/2017_facts_and_figures_fact_sheet_final.pdf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</si>
</sst>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"/>
    <numFmt numFmtId="170" formatCode="0.0000%"/>
    <numFmt numFmtId="171" formatCode="#,##0.0"/>
    <numFmt numFmtId="172" formatCode="0.0%"/>
    <numFmt numFmtId="173" formatCode="&quot;$&quot;#,##0;&quot;$&quot;\-#,##0"/>
    <numFmt numFmtId="174" formatCode=".0"/>
    <numFmt numFmtId="175" formatCode="\-0.0"/>
    <numFmt numFmtId="176" formatCode="00.0"/>
    <numFmt numFmtId="177" formatCode="&quot;$&quot;#,##0.0"/>
    <numFmt numFmtId="178" formatCode="\-0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5" fillId="0" borderId="0" xfId="57" applyFont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27" fillId="0" borderId="0" xfId="57" applyFont="1">
      <alignment/>
      <protection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4" fontId="27" fillId="0" borderId="0" xfId="57" applyNumberFormat="1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7" fillId="0" borderId="0" xfId="57" applyFont="1" applyAlignment="1">
      <alignment horizontal="center"/>
      <protection/>
    </xf>
    <xf numFmtId="3" fontId="27" fillId="0" borderId="0" xfId="57" applyNumberFormat="1" applyFont="1" applyAlignment="1">
      <alignment horizontal="center"/>
      <protection/>
    </xf>
    <xf numFmtId="1" fontId="27" fillId="0" borderId="0" xfId="57" applyNumberFormat="1" applyFont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8" fontId="24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27" fillId="0" borderId="0" xfId="57" applyFont="1" applyBorder="1" applyAlignment="1">
      <alignment horizontal="center"/>
      <protection/>
    </xf>
    <xf numFmtId="0" fontId="27" fillId="0" borderId="11" xfId="57" applyFont="1" applyBorder="1" applyAlignment="1">
      <alignment horizontal="center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7" fillId="0" borderId="13" xfId="57" applyFont="1" applyBorder="1" applyAlignment="1">
      <alignment horizontal="center"/>
      <protection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14" xfId="0" applyFont="1" applyBorder="1" applyAlignment="1">
      <alignment/>
    </xf>
    <xf numFmtId="0" fontId="27" fillId="0" borderId="0" xfId="57" applyFont="1" applyBorder="1">
      <alignment/>
      <protection/>
    </xf>
    <xf numFmtId="0" fontId="45" fillId="0" borderId="14" xfId="57" applyFont="1" applyBorder="1" applyAlignment="1">
      <alignment horizontal="center" vertical="center" wrapText="1"/>
      <protection/>
    </xf>
    <xf numFmtId="3" fontId="45" fillId="0" borderId="0" xfId="57" applyNumberFormat="1" applyFont="1" applyBorder="1" applyAlignment="1">
      <alignment horizontal="center" vertical="center" wrapText="1"/>
      <protection/>
    </xf>
    <xf numFmtId="0" fontId="45" fillId="0" borderId="0" xfId="57" applyFont="1" applyBorder="1" applyAlignment="1">
      <alignment horizontal="center" vertical="center" wrapText="1"/>
      <protection/>
    </xf>
    <xf numFmtId="4" fontId="45" fillId="0" borderId="0" xfId="57" applyNumberFormat="1" applyFont="1" applyBorder="1" applyAlignment="1">
      <alignment horizontal="center" vertical="center" wrapText="1"/>
      <protection/>
    </xf>
    <xf numFmtId="0" fontId="45" fillId="0" borderId="11" xfId="57" applyFont="1" applyBorder="1" applyAlignment="1">
      <alignment horizontal="center" vertical="center" wrapText="1"/>
      <protection/>
    </xf>
    <xf numFmtId="0" fontId="27" fillId="0" borderId="14" xfId="57" applyFont="1" applyBorder="1" applyAlignment="1">
      <alignment horizontal="center"/>
      <protection/>
    </xf>
    <xf numFmtId="3" fontId="27" fillId="0" borderId="0" xfId="57" applyNumberFormat="1" applyFont="1" applyBorder="1" applyAlignment="1">
      <alignment horizontal="center"/>
      <protection/>
    </xf>
    <xf numFmtId="0" fontId="27" fillId="33" borderId="0" xfId="57" applyFont="1" applyFill="1" applyBorder="1" applyAlignment="1">
      <alignment horizontal="center"/>
      <protection/>
    </xf>
    <xf numFmtId="3" fontId="27" fillId="33" borderId="0" xfId="57" applyNumberFormat="1" applyFont="1" applyFill="1" applyBorder="1" applyAlignment="1">
      <alignment horizontal="center"/>
      <protection/>
    </xf>
    <xf numFmtId="4" fontId="27" fillId="33" borderId="0" xfId="57" applyNumberFormat="1" applyFont="1" applyFill="1" applyBorder="1" applyAlignment="1">
      <alignment horizontal="center"/>
      <protection/>
    </xf>
    <xf numFmtId="0" fontId="27" fillId="0" borderId="15" xfId="57" applyFont="1" applyBorder="1" applyAlignment="1">
      <alignment horizontal="center"/>
      <protection/>
    </xf>
    <xf numFmtId="3" fontId="27" fillId="0" borderId="16" xfId="57" applyNumberFormat="1" applyFont="1" applyBorder="1" applyAlignment="1">
      <alignment horizontal="center"/>
      <protection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3" fontId="24" fillId="0" borderId="0" xfId="0" applyNumberFormat="1" applyFont="1" applyBorder="1" applyAlignment="1">
      <alignment/>
    </xf>
    <xf numFmtId="172" fontId="24" fillId="33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69" fontId="27" fillId="0" borderId="0" xfId="57" applyNumberFormat="1" applyFont="1" applyFill="1" applyBorder="1" applyAlignment="1">
      <alignment horizontal="center"/>
      <protection/>
    </xf>
    <xf numFmtId="0" fontId="45" fillId="0" borderId="0" xfId="57" applyFont="1" applyFill="1" applyBorder="1" applyAlignment="1">
      <alignment horizontal="left" vertical="top"/>
      <protection/>
    </xf>
    <xf numFmtId="0" fontId="45" fillId="0" borderId="0" xfId="57" applyFont="1" applyBorder="1">
      <alignment/>
      <protection/>
    </xf>
    <xf numFmtId="0" fontId="24" fillId="0" borderId="11" xfId="0" applyFont="1" applyBorder="1" applyAlignment="1">
      <alignment vertical="top" wrapText="1"/>
    </xf>
    <xf numFmtId="0" fontId="45" fillId="33" borderId="17" xfId="0" applyFont="1" applyFill="1" applyBorder="1" applyAlignment="1">
      <alignment horizontal="center"/>
    </xf>
    <xf numFmtId="4" fontId="27" fillId="0" borderId="0" xfId="57" applyNumberFormat="1" applyFont="1" applyBorder="1" applyAlignment="1">
      <alignment horizontal="center"/>
      <protection/>
    </xf>
    <xf numFmtId="4" fontId="27" fillId="33" borderId="11" xfId="57" applyNumberFormat="1" applyFont="1" applyFill="1" applyBorder="1" applyAlignment="1">
      <alignment horizontal="center"/>
      <protection/>
    </xf>
    <xf numFmtId="0" fontId="45" fillId="0" borderId="16" xfId="57" applyFont="1" applyFill="1" applyBorder="1" applyAlignment="1">
      <alignment horizontal="center"/>
      <protection/>
    </xf>
    <xf numFmtId="168" fontId="24" fillId="0" borderId="0" xfId="0" applyNumberFormat="1" applyFont="1" applyFill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center" vertical="center" wrapText="1"/>
    </xf>
    <xf numFmtId="0" fontId="47" fillId="0" borderId="0" xfId="53" applyFont="1" applyAlignment="1">
      <alignment vertical="top" wrapText="1"/>
    </xf>
    <xf numFmtId="0" fontId="24" fillId="0" borderId="0" xfId="53" applyFont="1" applyFill="1" applyAlignment="1">
      <alignment vertical="top" wrapText="1"/>
    </xf>
    <xf numFmtId="0" fontId="1" fillId="0" borderId="0" xfId="0" applyFont="1" applyAlignment="1">
      <alignment/>
    </xf>
    <xf numFmtId="10" fontId="45" fillId="33" borderId="19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4" fillId="0" borderId="18" xfId="0" applyNumberFormat="1" applyFont="1" applyBorder="1" applyAlignment="1">
      <alignment horizontal="center" vertical="center"/>
    </xf>
    <xf numFmtId="3" fontId="24" fillId="33" borderId="18" xfId="0" applyNumberFormat="1" applyFont="1" applyFill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45" fillId="33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33" borderId="0" xfId="0" applyNumberFormat="1" applyFont="1" applyFill="1" applyAlignment="1">
      <alignment/>
    </xf>
    <xf numFmtId="9" fontId="24" fillId="33" borderId="0" xfId="0" applyNumberFormat="1" applyFont="1" applyFill="1" applyAlignment="1">
      <alignment horizontal="center" vertical="center"/>
    </xf>
    <xf numFmtId="168" fontId="27" fillId="0" borderId="0" xfId="57" applyNumberFormat="1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4" fillId="0" borderId="0" xfId="60" applyNumberFormat="1" applyFont="1" applyBorder="1" applyAlignment="1">
      <alignment horizontal="center" vertical="center" wrapText="1"/>
      <protection/>
    </xf>
    <xf numFmtId="169" fontId="24" fillId="0" borderId="0" xfId="60" applyNumberFormat="1" applyFont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left" vertical="center" wrapText="1"/>
      <protection/>
    </xf>
    <xf numFmtId="0" fontId="27" fillId="0" borderId="0" xfId="57" applyNumberFormat="1" applyFont="1" applyBorder="1">
      <alignment/>
      <protection/>
    </xf>
    <xf numFmtId="3" fontId="27" fillId="0" borderId="0" xfId="57" applyNumberFormat="1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0" fillId="0" borderId="0" xfId="59">
      <alignment/>
      <protection/>
    </xf>
    <xf numFmtId="0" fontId="24" fillId="0" borderId="0" xfId="60" applyFont="1" applyBorder="1" applyAlignment="1">
      <alignment horizontal="left" vertical="top" wrapText="1"/>
      <protection/>
    </xf>
    <xf numFmtId="3" fontId="24" fillId="0" borderId="0" xfId="60" applyNumberFormat="1" applyFont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center" vertical="center" wrapText="1"/>
      <protection/>
    </xf>
    <xf numFmtId="0" fontId="27" fillId="0" borderId="0" xfId="57" applyNumberFormat="1" applyFont="1">
      <alignment/>
      <protection/>
    </xf>
    <xf numFmtId="0" fontId="25" fillId="0" borderId="18" xfId="60" applyNumberFormat="1" applyFont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left" vertical="center" wrapText="1"/>
      <protection/>
    </xf>
    <xf numFmtId="169" fontId="24" fillId="0" borderId="0" xfId="60" applyNumberFormat="1" applyFont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left" vertical="center" wrapText="1"/>
      <protection/>
    </xf>
    <xf numFmtId="0" fontId="24" fillId="0" borderId="0" xfId="60" applyFont="1" applyBorder="1" applyAlignment="1">
      <alignment horizontal="left" vertical="center" wrapText="1" indent="1"/>
      <protection/>
    </xf>
    <xf numFmtId="0" fontId="24" fillId="0" borderId="0" xfId="60" applyFont="1" applyBorder="1" applyAlignment="1">
      <alignment horizontal="left" vertical="center" wrapText="1" indent="2"/>
      <protection/>
    </xf>
    <xf numFmtId="176" fontId="24" fillId="0" borderId="0" xfId="60" applyNumberFormat="1" applyFont="1" applyBorder="1" applyAlignment="1">
      <alignment horizontal="center" vertical="center" wrapText="1"/>
      <protection/>
    </xf>
    <xf numFmtId="0" fontId="27" fillId="33" borderId="0" xfId="57" applyFont="1" applyFill="1">
      <alignment/>
      <protection/>
    </xf>
    <xf numFmtId="0" fontId="24" fillId="0" borderId="0" xfId="59" applyFont="1" applyFill="1">
      <alignment/>
      <protection/>
    </xf>
    <xf numFmtId="3" fontId="24" fillId="33" borderId="0" xfId="59" applyNumberFormat="1" applyFont="1" applyFill="1" applyAlignment="1">
      <alignment horizontal="center" vertical="center"/>
      <protection/>
    </xf>
    <xf numFmtId="0" fontId="24" fillId="0" borderId="0" xfId="59" applyFont="1" applyFill="1" applyAlignment="1">
      <alignment horizontal="left" vertical="center" wrapText="1"/>
      <protection/>
    </xf>
    <xf numFmtId="3" fontId="27" fillId="33" borderId="0" xfId="57" applyNumberFormat="1" applyFont="1" applyFill="1" applyAlignment="1">
      <alignment horizontal="center" vertical="center"/>
      <protection/>
    </xf>
    <xf numFmtId="169" fontId="24" fillId="33" borderId="0" xfId="59" applyNumberFormat="1" applyFont="1" applyFill="1" applyAlignment="1">
      <alignment horizontal="center" vertical="center"/>
      <protection/>
    </xf>
    <xf numFmtId="0" fontId="4" fillId="34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14" fontId="27" fillId="0" borderId="0" xfId="57" applyNumberFormat="1" applyFont="1" applyAlignment="1">
      <alignment horizontal="left" vertical="center"/>
      <protection/>
    </xf>
    <xf numFmtId="0" fontId="25" fillId="0" borderId="18" xfId="60" applyNumberFormat="1" applyFont="1" applyBorder="1" applyAlignment="1">
      <alignment horizontal="center" vertical="center" wrapText="1"/>
      <protection/>
    </xf>
    <xf numFmtId="0" fontId="27" fillId="0" borderId="0" xfId="57" applyFont="1" applyAlignment="1">
      <alignment horizontal="left" vertical="top" wrapText="1"/>
      <protection/>
    </xf>
    <xf numFmtId="0" fontId="24" fillId="0" borderId="0" xfId="60" applyFont="1" applyBorder="1" applyAlignment="1">
      <alignment horizontal="left" vertical="top" wrapText="1"/>
      <protection/>
    </xf>
    <xf numFmtId="0" fontId="24" fillId="0" borderId="0" xfId="0" applyFont="1" applyAlignment="1">
      <alignment horizontal="left" vertical="top" wrapText="1"/>
    </xf>
    <xf numFmtId="0" fontId="24" fillId="33" borderId="0" xfId="0" applyFont="1" applyFill="1" applyAlignment="1">
      <alignment horizontal="left" vertical="top"/>
    </xf>
    <xf numFmtId="0" fontId="4" fillId="34" borderId="24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center" vertical="center" wrapText="1"/>
    </xf>
    <xf numFmtId="3" fontId="45" fillId="33" borderId="28" xfId="57" applyNumberFormat="1" applyFont="1" applyFill="1" applyBorder="1" applyAlignment="1">
      <alignment horizontal="center"/>
      <protection/>
    </xf>
    <xf numFmtId="3" fontId="45" fillId="33" borderId="29" xfId="57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justfacts.com/" TargetMode="External" /><Relationship Id="rId3" Type="http://schemas.openxmlformats.org/officeDocument/2006/relationships/hyperlink" Target="https://www.justfact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4857750</xdr:colOff>
      <xdr:row>0</xdr:row>
      <xdr:rowOff>1228725</xdr:rowOff>
    </xdr:to>
    <xdr:pic>
      <xdr:nvPicPr>
        <xdr:cNvPr id="1" name="Picture 2" descr="JustFacts_Tit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4857750</xdr:colOff>
      <xdr:row>1</xdr:row>
      <xdr:rowOff>0</xdr:rowOff>
    </xdr:to>
    <xdr:pic>
      <xdr:nvPicPr>
        <xdr:cNvPr id="2" name="Picture 2" descr="JustFacts_Title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facts.com/news_2019_survey_voter_knowledge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1"/>
  <sheetViews>
    <sheetView tabSelected="1" zoomScalePageLayoutView="0" workbookViewId="0" topLeftCell="A1">
      <selection activeCell="Q233" sqref="Q233"/>
    </sheetView>
  </sheetViews>
  <sheetFormatPr defaultColWidth="9.140625" defaultRowHeight="12.75"/>
  <cols>
    <col min="1" max="1" width="121.8515625" style="57" customWidth="1"/>
    <col min="2" max="16384" width="8.8515625" style="56" customWidth="1"/>
  </cols>
  <sheetData>
    <row r="1" ht="96.75" customHeight="1"/>
    <row r="3" ht="28.5">
      <c r="A3" s="63" t="s">
        <v>120</v>
      </c>
    </row>
    <row r="5" ht="30.75" customHeight="1">
      <c r="A5" s="62" t="s">
        <v>102</v>
      </c>
    </row>
    <row r="7" ht="14.25">
      <c r="A7" s="62" t="s">
        <v>118</v>
      </c>
    </row>
    <row r="9" ht="14.25">
      <c r="A9" s="62" t="s">
        <v>119</v>
      </c>
    </row>
    <row r="11" ht="28.5">
      <c r="A11" s="62" t="s">
        <v>61</v>
      </c>
    </row>
  </sheetData>
  <sheetProtection/>
  <hyperlinks>
    <hyperlink ref="A7" location="'Federal Debt'!A1" display="The national debt grew by 51% over the past five years."/>
    <hyperlink ref="A9" location="GDP!A1" display="The U.S. economy grew by 20% over the past five years."/>
    <hyperlink ref="A11" location="Landfills!A1" display="If the U.S. stopped recycling and buried all of its trash for the next 100 years in a single landfill that was 30 feet high, it would cover 0.05% of the nation's land area."/>
    <hyperlink ref="A5" location="'Consumer Spending'!A1" display="The average U.S. household spends about $26,000 per year on food, housing, and clothing combined."/>
    <hyperlink ref="A3" r:id="rId1" display="Data and calculations for “Scientific Survey Shows Voters Widely Accept Misinformation Spread By the Media.” By James D. Agresti. Just Facts, January 2, 2020. https://www.justfacts.com/news_2019_survey_voter_knowledge.asp"/>
  </hyperlinks>
  <printOptions/>
  <pageMargins left="0.7" right="0.7" top="0.75" bottom="0.75" header="0.3" footer="0.3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2.140625" style="29" customWidth="1"/>
    <col min="2" max="4" width="9.140625" style="85" bestFit="1" customWidth="1"/>
    <col min="5" max="6" width="13.421875" style="86" customWidth="1"/>
    <col min="7" max="16384" width="8.8515625" style="29" customWidth="1"/>
  </cols>
  <sheetData>
    <row r="1" spans="1:10" ht="28.5" customHeight="1">
      <c r="A1" s="109" t="s">
        <v>78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4.25" customHeight="1">
      <c r="A2" s="110" t="s">
        <v>79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4.25">
      <c r="A3" s="99" t="s">
        <v>10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4.25">
      <c r="A4" s="88"/>
      <c r="B4" s="89"/>
      <c r="C4" s="89"/>
      <c r="D4" s="89"/>
      <c r="E4" s="90"/>
      <c r="F4" s="90"/>
      <c r="G4" s="87"/>
      <c r="H4" s="87"/>
      <c r="I4" s="87"/>
      <c r="J4" s="87"/>
    </row>
    <row r="5" spans="1:10" s="84" customFormat="1" ht="14.25" customHeight="1">
      <c r="A5" s="108" t="s">
        <v>38</v>
      </c>
      <c r="B5" s="108">
        <v>2016</v>
      </c>
      <c r="C5" s="108">
        <v>2017</v>
      </c>
      <c r="D5" s="108">
        <v>2018</v>
      </c>
      <c r="E5" s="108" t="s">
        <v>62</v>
      </c>
      <c r="F5" s="108"/>
      <c r="G5" s="91"/>
      <c r="H5" s="91"/>
      <c r="I5" s="91"/>
      <c r="J5" s="91"/>
    </row>
    <row r="6" spans="1:10" s="84" customFormat="1" ht="14.25">
      <c r="A6" s="108"/>
      <c r="B6" s="108"/>
      <c r="C6" s="108"/>
      <c r="D6" s="108"/>
      <c r="E6" s="92" t="s">
        <v>71</v>
      </c>
      <c r="F6" s="92" t="s">
        <v>80</v>
      </c>
      <c r="G6" s="91"/>
      <c r="H6" s="91"/>
      <c r="I6" s="91"/>
      <c r="J6" s="91"/>
    </row>
    <row r="7" spans="1:10" ht="14.25">
      <c r="A7" s="93" t="s">
        <v>81</v>
      </c>
      <c r="B7" s="89">
        <v>74664</v>
      </c>
      <c r="C7" s="89">
        <v>73573</v>
      </c>
      <c r="D7" s="89">
        <v>78635</v>
      </c>
      <c r="E7" s="94">
        <v>-1.5</v>
      </c>
      <c r="F7" s="94">
        <v>6.9</v>
      </c>
      <c r="G7" s="87"/>
      <c r="H7" s="87"/>
      <c r="I7" s="87"/>
      <c r="J7" s="87"/>
    </row>
    <row r="8" spans="1:10" ht="14.25">
      <c r="A8" s="93" t="s">
        <v>82</v>
      </c>
      <c r="B8" s="89">
        <v>57311</v>
      </c>
      <c r="C8" s="89">
        <v>60060</v>
      </c>
      <c r="D8" s="89">
        <v>61224</v>
      </c>
      <c r="E8" s="94">
        <v>4.8</v>
      </c>
      <c r="F8" s="94">
        <v>1.9</v>
      </c>
      <c r="G8" s="87"/>
      <c r="H8" s="87"/>
      <c r="I8" s="87"/>
      <c r="J8" s="87"/>
    </row>
    <row r="9" spans="1:10" ht="14.25">
      <c r="A9" s="95" t="s">
        <v>83</v>
      </c>
      <c r="B9" s="89">
        <v>7203</v>
      </c>
      <c r="C9" s="89">
        <v>7729</v>
      </c>
      <c r="D9" s="89">
        <v>7923</v>
      </c>
      <c r="E9" s="94">
        <v>7.3</v>
      </c>
      <c r="F9" s="94">
        <v>2.5</v>
      </c>
      <c r="G9" s="87"/>
      <c r="H9" s="87"/>
      <c r="I9" s="87"/>
      <c r="J9" s="87"/>
    </row>
    <row r="10" spans="1:10" ht="14.25">
      <c r="A10" s="96" t="s">
        <v>84</v>
      </c>
      <c r="B10" s="89">
        <v>4049</v>
      </c>
      <c r="C10" s="89">
        <v>4363</v>
      </c>
      <c r="D10" s="89">
        <v>4464</v>
      </c>
      <c r="E10" s="94">
        <v>7.8</v>
      </c>
      <c r="F10" s="94">
        <v>2.3</v>
      </c>
      <c r="G10" s="87"/>
      <c r="H10" s="87"/>
      <c r="I10" s="87"/>
      <c r="J10" s="87"/>
    </row>
    <row r="11" spans="1:10" ht="14.25">
      <c r="A11" s="96" t="s">
        <v>85</v>
      </c>
      <c r="B11" s="89">
        <v>3154</v>
      </c>
      <c r="C11" s="89">
        <v>3365</v>
      </c>
      <c r="D11" s="89">
        <v>3459</v>
      </c>
      <c r="E11" s="94">
        <v>6.7</v>
      </c>
      <c r="F11" s="94">
        <v>2.8</v>
      </c>
      <c r="G11" s="87"/>
      <c r="H11" s="87"/>
      <c r="I11" s="87"/>
      <c r="J11" s="87"/>
    </row>
    <row r="12" spans="1:10" ht="14.25">
      <c r="A12" s="95" t="s">
        <v>41</v>
      </c>
      <c r="B12" s="89">
        <v>18886</v>
      </c>
      <c r="C12" s="89">
        <v>19884</v>
      </c>
      <c r="D12" s="89">
        <v>20091</v>
      </c>
      <c r="E12" s="94">
        <v>5.3</v>
      </c>
      <c r="F12" s="94">
        <v>1</v>
      </c>
      <c r="G12" s="87"/>
      <c r="H12" s="87"/>
      <c r="I12" s="87"/>
      <c r="J12" s="87"/>
    </row>
    <row r="13" spans="1:10" ht="14.25">
      <c r="A13" s="96" t="s">
        <v>86</v>
      </c>
      <c r="B13" s="89">
        <v>11128</v>
      </c>
      <c r="C13" s="89">
        <v>11895</v>
      </c>
      <c r="D13" s="89">
        <v>11747</v>
      </c>
      <c r="E13" s="94">
        <v>6.9</v>
      </c>
      <c r="F13" s="94">
        <v>-1.2</v>
      </c>
      <c r="G13" s="87"/>
      <c r="H13" s="87"/>
      <c r="I13" s="87"/>
      <c r="J13" s="87"/>
    </row>
    <row r="14" spans="1:10" ht="14.25">
      <c r="A14" s="97" t="s">
        <v>87</v>
      </c>
      <c r="B14" s="89">
        <v>6295</v>
      </c>
      <c r="C14" s="89">
        <v>6947</v>
      </c>
      <c r="D14" s="89">
        <v>6678</v>
      </c>
      <c r="E14" s="94">
        <v>10.4</v>
      </c>
      <c r="F14" s="94">
        <v>-3.9</v>
      </c>
      <c r="G14" s="87"/>
      <c r="H14" s="87"/>
      <c r="I14" s="87"/>
      <c r="J14" s="87"/>
    </row>
    <row r="15" spans="1:10" ht="14.25">
      <c r="A15" s="97" t="s">
        <v>88</v>
      </c>
      <c r="B15" s="89">
        <v>4035</v>
      </c>
      <c r="C15" s="89">
        <v>4167</v>
      </c>
      <c r="D15" s="89">
        <v>4249</v>
      </c>
      <c r="E15" s="94">
        <v>3.3</v>
      </c>
      <c r="F15" s="98">
        <v>2</v>
      </c>
      <c r="G15" s="87"/>
      <c r="H15" s="87"/>
      <c r="I15" s="87"/>
      <c r="J15" s="87"/>
    </row>
    <row r="16" spans="1:10" ht="14.25">
      <c r="A16" s="95" t="s">
        <v>89</v>
      </c>
      <c r="B16" s="89">
        <v>1803</v>
      </c>
      <c r="C16" s="89">
        <v>1833</v>
      </c>
      <c r="D16" s="89">
        <v>1866</v>
      </c>
      <c r="E16" s="94">
        <v>1.7</v>
      </c>
      <c r="F16" s="94">
        <v>1.8</v>
      </c>
      <c r="G16" s="87"/>
      <c r="H16" s="87"/>
      <c r="I16" s="87"/>
      <c r="J16" s="87"/>
    </row>
    <row r="17" spans="1:6" ht="14.25">
      <c r="A17" s="95" t="s">
        <v>90</v>
      </c>
      <c r="B17" s="89">
        <v>9049</v>
      </c>
      <c r="C17" s="89">
        <v>9576</v>
      </c>
      <c r="D17" s="89">
        <v>9761</v>
      </c>
      <c r="E17" s="94">
        <v>5.8</v>
      </c>
      <c r="F17" s="94">
        <v>1.9</v>
      </c>
    </row>
    <row r="18" spans="1:6" ht="14.25">
      <c r="A18" s="96" t="s">
        <v>91</v>
      </c>
      <c r="B18" s="89">
        <v>3634</v>
      </c>
      <c r="C18" s="89">
        <v>4054</v>
      </c>
      <c r="D18" s="89">
        <v>3975</v>
      </c>
      <c r="E18" s="94">
        <v>11.6</v>
      </c>
      <c r="F18" s="94">
        <v>-1.9</v>
      </c>
    </row>
    <row r="19" spans="1:6" ht="14.25">
      <c r="A19" s="96" t="s">
        <v>72</v>
      </c>
      <c r="B19" s="89">
        <v>1909</v>
      </c>
      <c r="C19" s="89">
        <v>1968</v>
      </c>
      <c r="D19" s="89">
        <v>2109</v>
      </c>
      <c r="E19" s="94">
        <v>3.1</v>
      </c>
      <c r="F19" s="94">
        <v>7.2</v>
      </c>
    </row>
    <row r="20" spans="1:6" s="32" customFormat="1" ht="14.25">
      <c r="A20" s="95" t="s">
        <v>92</v>
      </c>
      <c r="B20" s="89">
        <v>4612</v>
      </c>
      <c r="C20" s="89">
        <v>4928</v>
      </c>
      <c r="D20" s="89">
        <v>4968</v>
      </c>
      <c r="E20" s="90">
        <v>6.9</v>
      </c>
      <c r="F20" s="94">
        <v>0.8</v>
      </c>
    </row>
    <row r="21" spans="1:6" ht="14.25">
      <c r="A21" s="96" t="s">
        <v>93</v>
      </c>
      <c r="B21" s="89">
        <v>3160</v>
      </c>
      <c r="C21" s="89">
        <v>3414</v>
      </c>
      <c r="D21" s="89">
        <v>3405</v>
      </c>
      <c r="E21" s="90">
        <v>8</v>
      </c>
      <c r="F21" s="94">
        <v>-0.3</v>
      </c>
    </row>
    <row r="22" spans="1:6" ht="14.25">
      <c r="A22" s="95" t="s">
        <v>94</v>
      </c>
      <c r="B22" s="89">
        <v>2913</v>
      </c>
      <c r="C22" s="89">
        <v>3203</v>
      </c>
      <c r="D22" s="89">
        <v>3226</v>
      </c>
      <c r="E22" s="94">
        <v>10</v>
      </c>
      <c r="F22" s="94">
        <v>0.7</v>
      </c>
    </row>
    <row r="23" spans="1:6" ht="14.25">
      <c r="A23" s="95" t="s">
        <v>95</v>
      </c>
      <c r="B23" s="89">
        <v>707</v>
      </c>
      <c r="C23" s="89">
        <v>762</v>
      </c>
      <c r="D23" s="89">
        <v>768</v>
      </c>
      <c r="E23" s="94">
        <v>7.8</v>
      </c>
      <c r="F23" s="94">
        <v>0.8</v>
      </c>
    </row>
    <row r="24" spans="1:6" ht="14.25">
      <c r="A24" s="95" t="s">
        <v>96</v>
      </c>
      <c r="B24" s="89">
        <v>1329</v>
      </c>
      <c r="C24" s="89">
        <v>1491</v>
      </c>
      <c r="D24" s="89">
        <v>1407</v>
      </c>
      <c r="E24" s="94">
        <v>12.2</v>
      </c>
      <c r="F24" s="94">
        <v>-5.6</v>
      </c>
    </row>
    <row r="25" spans="1:6" ht="14.25">
      <c r="A25" s="95" t="s">
        <v>97</v>
      </c>
      <c r="B25" s="89">
        <v>2081</v>
      </c>
      <c r="C25" s="89">
        <v>1873</v>
      </c>
      <c r="D25" s="89">
        <v>1888</v>
      </c>
      <c r="E25" s="94">
        <v>10</v>
      </c>
      <c r="F25" s="94">
        <v>0.8</v>
      </c>
    </row>
    <row r="26" spans="1:6" ht="14.25">
      <c r="A26" s="95" t="s">
        <v>98</v>
      </c>
      <c r="B26" s="89">
        <v>6831</v>
      </c>
      <c r="C26" s="89">
        <v>6771</v>
      </c>
      <c r="D26" s="89">
        <v>7296</v>
      </c>
      <c r="E26" s="94">
        <v>-0.9</v>
      </c>
      <c r="F26" s="94">
        <v>7.8</v>
      </c>
    </row>
    <row r="27" spans="1:6" ht="14.25">
      <c r="A27" s="96" t="s">
        <v>99</v>
      </c>
      <c r="B27" s="89">
        <v>6509</v>
      </c>
      <c r="C27" s="89">
        <v>6353</v>
      </c>
      <c r="D27" s="89">
        <v>6831</v>
      </c>
      <c r="E27" s="94">
        <v>-2.4</v>
      </c>
      <c r="F27" s="94">
        <v>7.5</v>
      </c>
    </row>
    <row r="28" spans="1:6" ht="14.25">
      <c r="A28" s="95" t="s">
        <v>100</v>
      </c>
      <c r="B28" s="89">
        <v>1897</v>
      </c>
      <c r="C28" s="89">
        <v>2010</v>
      </c>
      <c r="D28" s="89">
        <v>2030</v>
      </c>
      <c r="E28" s="94">
        <v>6</v>
      </c>
      <c r="F28" s="94">
        <v>0</v>
      </c>
    </row>
    <row r="29" spans="1:6" ht="14.25">
      <c r="A29" s="100" t="s">
        <v>42</v>
      </c>
      <c r="B29" s="101">
        <f>B9+B12+B16</f>
        <v>27892</v>
      </c>
      <c r="C29" s="101">
        <f>C9+C12+C16</f>
        <v>29446</v>
      </c>
      <c r="D29" s="101">
        <f>D9+D12+D16</f>
        <v>29880</v>
      </c>
      <c r="E29" s="104">
        <f>((C29-B29)/B29)*100</f>
        <v>5.571490032984369</v>
      </c>
      <c r="F29" s="104">
        <f>((D29-C29)/C29)*100</f>
        <v>1.473884398560076</v>
      </c>
    </row>
    <row r="30" spans="1:6" ht="28.5">
      <c r="A30" s="102" t="s">
        <v>101</v>
      </c>
      <c r="B30" s="103">
        <f>B9+B12+B16+B17+B20</f>
        <v>41553</v>
      </c>
      <c r="C30" s="103">
        <f>C9+C12+C16+C17+C20</f>
        <v>43950</v>
      </c>
      <c r="D30" s="103">
        <f>D9+D12+D16+D17+D20</f>
        <v>44609</v>
      </c>
      <c r="E30" s="104">
        <f>((C30-B30)/B30)*100</f>
        <v>5.768536567756841</v>
      </c>
      <c r="F30" s="104">
        <f>((D30-C30)/C30)*100</f>
        <v>1.4994311717861206</v>
      </c>
    </row>
    <row r="31" spans="1:6" ht="14.25">
      <c r="A31" s="83"/>
      <c r="B31" s="81"/>
      <c r="C31" s="81"/>
      <c r="D31" s="81"/>
      <c r="E31" s="82"/>
      <c r="F31" s="82"/>
    </row>
    <row r="32" spans="1:6" ht="14.25">
      <c r="A32" s="83"/>
      <c r="B32" s="81"/>
      <c r="C32" s="81"/>
      <c r="D32" s="81"/>
      <c r="E32" s="82"/>
      <c r="F32" s="82"/>
    </row>
    <row r="33" spans="1:6" ht="14.25">
      <c r="A33" s="83"/>
      <c r="B33" s="81"/>
      <c r="C33" s="81"/>
      <c r="D33" s="81"/>
      <c r="E33" s="82"/>
      <c r="F33" s="82"/>
    </row>
    <row r="34" spans="1:6" ht="14.25">
      <c r="A34" s="83"/>
      <c r="B34" s="81"/>
      <c r="C34" s="81"/>
      <c r="D34" s="81"/>
      <c r="E34" s="82"/>
      <c r="F34" s="82"/>
    </row>
  </sheetData>
  <sheetProtection/>
  <mergeCells count="7">
    <mergeCell ref="C5:C6"/>
    <mergeCell ref="D5:D6"/>
    <mergeCell ref="E5:F5"/>
    <mergeCell ref="A1:J1"/>
    <mergeCell ref="A2:J2"/>
    <mergeCell ref="A5:A6"/>
    <mergeCell ref="B5:B6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28125" style="5" customWidth="1"/>
    <col min="2" max="2" width="27.7109375" style="17" customWidth="1"/>
    <col min="3" max="3" width="14.8515625" style="5" customWidth="1"/>
    <col min="4" max="16384" width="8.8515625" style="5" customWidth="1"/>
  </cols>
  <sheetData>
    <row r="1" spans="1:7" ht="28.5" customHeight="1">
      <c r="A1" s="111" t="s">
        <v>105</v>
      </c>
      <c r="B1" s="111"/>
      <c r="C1" s="111"/>
      <c r="D1" s="111"/>
      <c r="E1" s="111"/>
      <c r="F1" s="111"/>
      <c r="G1" s="111"/>
    </row>
    <row r="2" spans="1:2" ht="14.25">
      <c r="A2" s="6" t="s">
        <v>10</v>
      </c>
      <c r="B2" s="55"/>
    </row>
    <row r="4" spans="1:3" s="8" customFormat="1" ht="14.25">
      <c r="A4" s="78" t="s">
        <v>11</v>
      </c>
      <c r="B4" s="79" t="s">
        <v>12</v>
      </c>
      <c r="C4" s="80" t="s">
        <v>13</v>
      </c>
    </row>
    <row r="5" spans="1:3" ht="14.25">
      <c r="A5" s="107">
        <v>39995</v>
      </c>
      <c r="B5" s="77">
        <v>11518472742288</v>
      </c>
      <c r="C5" s="13" t="s">
        <v>77</v>
      </c>
    </row>
    <row r="6" spans="1:3" ht="14.25">
      <c r="A6" s="107">
        <v>43823</v>
      </c>
      <c r="B6" s="77">
        <v>23079983443409.7</v>
      </c>
      <c r="C6" s="76">
        <f>(B6-B5)/B5</f>
        <v>1.0037364292816089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8.8515625" style="5" customWidth="1"/>
    <col min="2" max="2" width="34.421875" style="5" customWidth="1"/>
    <col min="3" max="16384" width="8.8515625" style="5" customWidth="1"/>
  </cols>
  <sheetData>
    <row r="1" spans="1:10" ht="30" customHeight="1">
      <c r="A1" s="111" t="s">
        <v>106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2" ht="14.25">
      <c r="A2" s="112" t="s">
        <v>10</v>
      </c>
      <c r="B2" s="112"/>
    </row>
    <row r="4" ht="17.25">
      <c r="A4" s="66" t="s">
        <v>0</v>
      </c>
    </row>
    <row r="5" ht="16.5">
      <c r="A5" s="67" t="s">
        <v>1</v>
      </c>
    </row>
    <row r="6" ht="12.75">
      <c r="A6" t="s">
        <v>2</v>
      </c>
    </row>
    <row r="7" ht="12.75">
      <c r="A7" t="s">
        <v>107</v>
      </c>
    </row>
    <row r="8" ht="12.75"/>
    <row r="9" spans="1:45" ht="12.75">
      <c r="A9" s="113" t="s">
        <v>3</v>
      </c>
      <c r="B9" s="113" t="s">
        <v>63</v>
      </c>
      <c r="C9" s="113" t="s">
        <v>108</v>
      </c>
      <c r="D9" s="113"/>
      <c r="E9" s="113"/>
      <c r="F9" s="113"/>
      <c r="G9" s="113" t="s">
        <v>109</v>
      </c>
      <c r="H9" s="113"/>
      <c r="I9" s="113"/>
      <c r="J9" s="113"/>
      <c r="K9" s="113" t="s">
        <v>110</v>
      </c>
      <c r="L9" s="113"/>
      <c r="M9" s="113"/>
      <c r="N9" s="113"/>
      <c r="O9" s="113" t="s">
        <v>111</v>
      </c>
      <c r="P9" s="113"/>
      <c r="Q9" s="113"/>
      <c r="R9" s="113"/>
      <c r="S9" s="113" t="s">
        <v>112</v>
      </c>
      <c r="T9" s="113"/>
      <c r="U9" s="113"/>
      <c r="V9" s="113"/>
      <c r="W9" s="113" t="s">
        <v>113</v>
      </c>
      <c r="X9" s="113"/>
      <c r="Y9" s="113"/>
      <c r="Z9" s="113"/>
      <c r="AA9" s="113" t="s">
        <v>114</v>
      </c>
      <c r="AB9" s="113"/>
      <c r="AC9" s="113"/>
      <c r="AD9" s="113"/>
      <c r="AE9" s="113" t="s">
        <v>115</v>
      </c>
      <c r="AF9" s="113"/>
      <c r="AG9" s="113"/>
      <c r="AH9" s="113"/>
      <c r="AI9" s="113" t="s">
        <v>65</v>
      </c>
      <c r="AJ9" s="113"/>
      <c r="AK9" s="113"/>
      <c r="AL9" s="113"/>
      <c r="AM9" s="113" t="s">
        <v>116</v>
      </c>
      <c r="AN9" s="113"/>
      <c r="AO9" s="113"/>
      <c r="AP9" s="113"/>
      <c r="AQ9" s="113" t="s">
        <v>117</v>
      </c>
      <c r="AR9" s="113"/>
      <c r="AS9" s="113"/>
    </row>
    <row r="10" spans="1:45" ht="12.75">
      <c r="A10" s="113"/>
      <c r="B10" s="113"/>
      <c r="C10" s="105" t="s">
        <v>66</v>
      </c>
      <c r="D10" s="105" t="s">
        <v>67</v>
      </c>
      <c r="E10" s="105" t="s">
        <v>68</v>
      </c>
      <c r="F10" s="105" t="s">
        <v>69</v>
      </c>
      <c r="G10" s="105" t="s">
        <v>66</v>
      </c>
      <c r="H10" s="105" t="s">
        <v>67</v>
      </c>
      <c r="I10" s="105" t="s">
        <v>68</v>
      </c>
      <c r="J10" s="105" t="s">
        <v>69</v>
      </c>
      <c r="K10" s="105" t="s">
        <v>66</v>
      </c>
      <c r="L10" s="105" t="s">
        <v>67</v>
      </c>
      <c r="M10" s="105" t="s">
        <v>68</v>
      </c>
      <c r="N10" s="105" t="s">
        <v>69</v>
      </c>
      <c r="O10" s="105" t="s">
        <v>66</v>
      </c>
      <c r="P10" s="105" t="s">
        <v>67</v>
      </c>
      <c r="Q10" s="105" t="s">
        <v>68</v>
      </c>
      <c r="R10" s="105" t="s">
        <v>69</v>
      </c>
      <c r="S10" s="105" t="s">
        <v>66</v>
      </c>
      <c r="T10" s="105" t="s">
        <v>67</v>
      </c>
      <c r="U10" s="105" t="s">
        <v>68</v>
      </c>
      <c r="V10" s="105" t="s">
        <v>69</v>
      </c>
      <c r="W10" s="105" t="s">
        <v>66</v>
      </c>
      <c r="X10" s="105" t="s">
        <v>67</v>
      </c>
      <c r="Y10" s="105" t="s">
        <v>68</v>
      </c>
      <c r="Z10" s="105" t="s">
        <v>69</v>
      </c>
      <c r="AA10" s="105" t="s">
        <v>66</v>
      </c>
      <c r="AB10" s="105" t="s">
        <v>67</v>
      </c>
      <c r="AC10" s="105" t="s">
        <v>68</v>
      </c>
      <c r="AD10" s="105" t="s">
        <v>69</v>
      </c>
      <c r="AE10" s="105" t="s">
        <v>66</v>
      </c>
      <c r="AF10" s="105" t="s">
        <v>67</v>
      </c>
      <c r="AG10" s="105" t="s">
        <v>68</v>
      </c>
      <c r="AH10" s="105" t="s">
        <v>69</v>
      </c>
      <c r="AI10" s="105" t="s">
        <v>66</v>
      </c>
      <c r="AJ10" s="105" t="s">
        <v>67</v>
      </c>
      <c r="AK10" s="105" t="s">
        <v>68</v>
      </c>
      <c r="AL10" s="105" t="s">
        <v>69</v>
      </c>
      <c r="AM10" s="105" t="s">
        <v>66</v>
      </c>
      <c r="AN10" s="105" t="s">
        <v>67</v>
      </c>
      <c r="AO10" s="105" t="s">
        <v>68</v>
      </c>
      <c r="AP10" s="105" t="s">
        <v>69</v>
      </c>
      <c r="AQ10" s="105" t="s">
        <v>66</v>
      </c>
      <c r="AR10" s="105" t="s">
        <v>67</v>
      </c>
      <c r="AS10" s="105" t="s">
        <v>68</v>
      </c>
    </row>
    <row r="11" spans="1:45" ht="12.75">
      <c r="A11" t="s">
        <v>64</v>
      </c>
      <c r="B11" s="106" t="s">
        <v>43</v>
      </c>
      <c r="C11">
        <v>14394.5</v>
      </c>
      <c r="D11">
        <v>14352.9</v>
      </c>
      <c r="E11">
        <v>14420.3</v>
      </c>
      <c r="F11">
        <v>14628</v>
      </c>
      <c r="G11">
        <v>14721.4</v>
      </c>
      <c r="H11">
        <v>14926.1</v>
      </c>
      <c r="I11">
        <v>15079.9</v>
      </c>
      <c r="J11">
        <v>15240.8</v>
      </c>
      <c r="K11">
        <v>15285.8</v>
      </c>
      <c r="L11">
        <v>15496.2</v>
      </c>
      <c r="M11">
        <v>15591.9</v>
      </c>
      <c r="N11">
        <v>15796.5</v>
      </c>
      <c r="O11">
        <v>16019.8</v>
      </c>
      <c r="P11">
        <v>16152.3</v>
      </c>
      <c r="Q11">
        <v>16257.2</v>
      </c>
      <c r="R11">
        <v>16358.9</v>
      </c>
      <c r="S11">
        <v>16569.6</v>
      </c>
      <c r="T11">
        <v>16637.9</v>
      </c>
      <c r="U11">
        <v>16848.7</v>
      </c>
      <c r="V11">
        <v>17083.1</v>
      </c>
      <c r="W11">
        <v>17104.6</v>
      </c>
      <c r="X11">
        <v>17432.9</v>
      </c>
      <c r="Y11">
        <v>17721.7</v>
      </c>
      <c r="Z11">
        <v>17849.9</v>
      </c>
      <c r="AA11">
        <v>17984.2</v>
      </c>
      <c r="AB11">
        <v>18219.4</v>
      </c>
      <c r="AC11">
        <v>18344.7</v>
      </c>
      <c r="AD11">
        <v>18350.8</v>
      </c>
      <c r="AE11">
        <v>18424.3</v>
      </c>
      <c r="AF11">
        <v>18637.3</v>
      </c>
      <c r="AG11">
        <v>18806.7</v>
      </c>
      <c r="AH11">
        <v>18991.9</v>
      </c>
      <c r="AI11">
        <v>19190.4</v>
      </c>
      <c r="AJ11">
        <v>19356.6</v>
      </c>
      <c r="AK11">
        <v>19611.7</v>
      </c>
      <c r="AL11">
        <v>19918.9</v>
      </c>
      <c r="AM11">
        <v>20163.2</v>
      </c>
      <c r="AN11">
        <v>20510.2</v>
      </c>
      <c r="AO11">
        <v>20749.8</v>
      </c>
      <c r="AP11">
        <v>20897.8</v>
      </c>
      <c r="AQ11">
        <v>21098.8</v>
      </c>
      <c r="AR11">
        <v>21340.3</v>
      </c>
      <c r="AS11">
        <v>21542.5</v>
      </c>
    </row>
    <row r="12" spans="2:45" s="74" customFormat="1" ht="12.75">
      <c r="B12" s="74" t="s">
        <v>76</v>
      </c>
      <c r="C12" s="75">
        <f>(C11-$E11)/$E11</f>
        <v>-0.0017891444699485637</v>
      </c>
      <c r="D12" s="75">
        <f>(D11-$E11)/$E11</f>
        <v>-0.004673966561028525</v>
      </c>
      <c r="E12" s="75">
        <f>(E11-$E11)/$E11</f>
        <v>0</v>
      </c>
      <c r="F12" s="75">
        <f aca="true" t="shared" si="0" ref="F12:AS12">(F11-$E11)/$E11</f>
        <v>0.014403306449935212</v>
      </c>
      <c r="G12" s="75">
        <f t="shared" si="0"/>
        <v>0.020880286817888696</v>
      </c>
      <c r="H12" s="75">
        <f t="shared" si="0"/>
        <v>0.03507555321317872</v>
      </c>
      <c r="I12" s="75">
        <f t="shared" si="0"/>
        <v>0.045741073347988624</v>
      </c>
      <c r="J12" s="75">
        <f t="shared" si="0"/>
        <v>0.05689895494545884</v>
      </c>
      <c r="K12" s="75">
        <f t="shared" si="0"/>
        <v>0.06001955576513665</v>
      </c>
      <c r="L12" s="75">
        <f t="shared" si="0"/>
        <v>0.07461009826425258</v>
      </c>
      <c r="M12" s="75">
        <f t="shared" si="0"/>
        <v>0.081246576007434</v>
      </c>
      <c r="N12" s="75">
        <f t="shared" si="0"/>
        <v>0.09543490773423582</v>
      </c>
      <c r="O12" s="75">
        <f t="shared" si="0"/>
        <v>0.11092002246832591</v>
      </c>
      <c r="P12" s="75">
        <f t="shared" si="0"/>
        <v>0.12010845821515503</v>
      </c>
      <c r="Q12" s="75">
        <f t="shared" si="0"/>
        <v>0.12738292545924854</v>
      </c>
      <c r="R12" s="75">
        <f t="shared" si="0"/>
        <v>0.1344354833117203</v>
      </c>
      <c r="S12" s="75">
        <f t="shared" si="0"/>
        <v>0.1490468298163006</v>
      </c>
      <c r="T12" s="75">
        <f t="shared" si="0"/>
        <v>0.1537832083937229</v>
      </c>
      <c r="U12" s="75">
        <f t="shared" si="0"/>
        <v>0.16840148956679138</v>
      </c>
      <c r="V12" s="75">
        <f t="shared" si="0"/>
        <v>0.18465635250306855</v>
      </c>
      <c r="W12" s="75">
        <f t="shared" si="0"/>
        <v>0.18614730622802572</v>
      </c>
      <c r="X12" s="75">
        <f t="shared" si="0"/>
        <v>0.20891382287469765</v>
      </c>
      <c r="Y12" s="75">
        <f t="shared" si="0"/>
        <v>0.228941145468541</v>
      </c>
      <c r="Z12" s="75">
        <f t="shared" si="0"/>
        <v>0.23783139047037874</v>
      </c>
      <c r="AA12" s="75">
        <f t="shared" si="0"/>
        <v>0.2471446502499949</v>
      </c>
      <c r="AB12" s="75">
        <f t="shared" si="0"/>
        <v>0.2634549905341777</v>
      </c>
      <c r="AC12" s="75">
        <f t="shared" si="0"/>
        <v>0.2721441301498583</v>
      </c>
      <c r="AD12" s="75">
        <f t="shared" si="0"/>
        <v>0.27256714492763673</v>
      </c>
      <c r="AE12" s="75">
        <f t="shared" si="0"/>
        <v>0.2776641262664438</v>
      </c>
      <c r="AF12" s="75">
        <f t="shared" si="0"/>
        <v>0.2924349701462522</v>
      </c>
      <c r="AG12" s="75">
        <f t="shared" si="0"/>
        <v>0.3041822985652172</v>
      </c>
      <c r="AH12" s="75">
        <f t="shared" si="0"/>
        <v>0.31702530460531353</v>
      </c>
      <c r="AI12" s="75">
        <f t="shared" si="0"/>
        <v>0.33079062155433675</v>
      </c>
      <c r="AJ12" s="75">
        <f t="shared" si="0"/>
        <v>0.34231604058167997</v>
      </c>
      <c r="AK12" s="75">
        <f t="shared" si="0"/>
        <v>0.3600063798950092</v>
      </c>
      <c r="AL12" s="75">
        <f t="shared" si="0"/>
        <v>0.3813096814906765</v>
      </c>
      <c r="AM12" s="75">
        <f t="shared" si="0"/>
        <v>0.39825107660728293</v>
      </c>
      <c r="AN12" s="75">
        <f t="shared" si="0"/>
        <v>0.42231437626124296</v>
      </c>
      <c r="AO12" s="75">
        <f t="shared" si="0"/>
        <v>0.43892984195890516</v>
      </c>
      <c r="AP12" s="75">
        <f t="shared" si="0"/>
        <v>0.4491931513214011</v>
      </c>
      <c r="AQ12" s="75">
        <f t="shared" si="0"/>
        <v>0.46313183498262867</v>
      </c>
      <c r="AR12" s="75">
        <f t="shared" si="0"/>
        <v>0.4798790593815663</v>
      </c>
      <c r="AS12" s="75">
        <f t="shared" si="0"/>
        <v>0.493900959064652</v>
      </c>
    </row>
    <row r="13" spans="1:45" ht="12.75">
      <c r="A13">
        <v>2</v>
      </c>
      <c r="B13" s="64" t="s">
        <v>4</v>
      </c>
      <c r="C13">
        <v>9756.1</v>
      </c>
      <c r="D13">
        <v>9760.2</v>
      </c>
      <c r="E13">
        <v>9895.4</v>
      </c>
      <c r="F13">
        <v>9957.1</v>
      </c>
      <c r="G13">
        <v>10040.5</v>
      </c>
      <c r="H13">
        <v>10131.8</v>
      </c>
      <c r="I13">
        <v>10220.6</v>
      </c>
      <c r="J13">
        <v>10350.5</v>
      </c>
      <c r="K13">
        <v>10485.4</v>
      </c>
      <c r="L13">
        <v>10612.1</v>
      </c>
      <c r="M13">
        <v>10705.4</v>
      </c>
      <c r="N13">
        <v>10761.6</v>
      </c>
      <c r="O13">
        <v>10922.4</v>
      </c>
      <c r="P13">
        <v>10964.9</v>
      </c>
      <c r="Q13">
        <v>11014.2</v>
      </c>
      <c r="R13">
        <v>11125.7</v>
      </c>
      <c r="S13">
        <v>11223.2</v>
      </c>
      <c r="T13">
        <v>11239.6</v>
      </c>
      <c r="U13">
        <v>11330.9</v>
      </c>
      <c r="V13">
        <v>11475.1</v>
      </c>
      <c r="W13">
        <v>11574.2</v>
      </c>
      <c r="X13">
        <v>11756.9</v>
      </c>
      <c r="Y13">
        <v>11915.4</v>
      </c>
      <c r="Z13">
        <v>12044.5</v>
      </c>
      <c r="AA13">
        <v>12091.6</v>
      </c>
      <c r="AB13">
        <v>12248</v>
      </c>
      <c r="AC13">
        <v>12376.2</v>
      </c>
      <c r="AD13">
        <v>12421.3</v>
      </c>
      <c r="AE13">
        <v>12523.5</v>
      </c>
      <c r="AF13">
        <v>12688.3</v>
      </c>
      <c r="AG13">
        <v>12822.4</v>
      </c>
      <c r="AH13">
        <v>12959.8</v>
      </c>
      <c r="AI13">
        <v>13104.4</v>
      </c>
      <c r="AJ13">
        <v>13212.5</v>
      </c>
      <c r="AK13">
        <v>13345.1</v>
      </c>
      <c r="AL13">
        <v>13586.3</v>
      </c>
      <c r="AM13">
        <v>13728.4</v>
      </c>
      <c r="AN13">
        <v>13939.8</v>
      </c>
      <c r="AO13">
        <v>14114.6</v>
      </c>
      <c r="AP13">
        <v>14211.9</v>
      </c>
      <c r="AQ13">
        <v>14266.3</v>
      </c>
      <c r="AR13">
        <v>14511.2</v>
      </c>
      <c r="AS13">
        <v>14678.2</v>
      </c>
    </row>
    <row r="14" spans="1:45" ht="12.75">
      <c r="A14">
        <v>3</v>
      </c>
      <c r="B14" t="s">
        <v>7</v>
      </c>
      <c r="C14">
        <v>3120</v>
      </c>
      <c r="D14">
        <v>3134.5</v>
      </c>
      <c r="E14">
        <v>3228.5</v>
      </c>
      <c r="F14">
        <v>3237.1</v>
      </c>
      <c r="G14">
        <v>3266.2</v>
      </c>
      <c r="H14">
        <v>3291.2</v>
      </c>
      <c r="I14">
        <v>3315.1</v>
      </c>
      <c r="J14">
        <v>3398.8</v>
      </c>
      <c r="K14">
        <v>3469</v>
      </c>
      <c r="L14">
        <v>3514.5</v>
      </c>
      <c r="M14">
        <v>3527.8</v>
      </c>
      <c r="N14">
        <v>3561.2</v>
      </c>
      <c r="O14">
        <v>3628.7</v>
      </c>
      <c r="P14">
        <v>3616.4</v>
      </c>
      <c r="Q14">
        <v>3631.8</v>
      </c>
      <c r="R14">
        <v>3674.1</v>
      </c>
      <c r="S14">
        <v>3731.6</v>
      </c>
      <c r="T14">
        <v>3699.3</v>
      </c>
      <c r="U14">
        <v>3730.4</v>
      </c>
      <c r="V14">
        <v>3758.6</v>
      </c>
      <c r="W14">
        <v>3789.5</v>
      </c>
      <c r="X14">
        <v>3862.9</v>
      </c>
      <c r="Y14">
        <v>3897.9</v>
      </c>
      <c r="Z14">
        <v>3901.5</v>
      </c>
      <c r="AA14">
        <v>3863.3</v>
      </c>
      <c r="AB14">
        <v>3924.4</v>
      </c>
      <c r="AC14">
        <v>3960.1</v>
      </c>
      <c r="AD14">
        <v>3933.6</v>
      </c>
      <c r="AE14">
        <v>3933.2</v>
      </c>
      <c r="AF14">
        <v>3988.6</v>
      </c>
      <c r="AG14">
        <v>4017.8</v>
      </c>
      <c r="AH14">
        <v>4044</v>
      </c>
      <c r="AI14">
        <v>4097.9</v>
      </c>
      <c r="AJ14">
        <v>4124.9</v>
      </c>
      <c r="AK14">
        <v>4173.3</v>
      </c>
      <c r="AL14">
        <v>4264</v>
      </c>
      <c r="AM14">
        <v>4298.5</v>
      </c>
      <c r="AN14">
        <v>4363.2</v>
      </c>
      <c r="AO14">
        <v>4398</v>
      </c>
      <c r="AP14">
        <v>4399.4</v>
      </c>
      <c r="AQ14">
        <v>4397.7</v>
      </c>
      <c r="AR14">
        <v>4507</v>
      </c>
      <c r="AS14">
        <v>4556.7</v>
      </c>
    </row>
    <row r="15" spans="1:45" ht="12.75">
      <c r="A15">
        <v>4</v>
      </c>
      <c r="B15" t="s">
        <v>44</v>
      </c>
      <c r="C15">
        <v>1004.5</v>
      </c>
      <c r="D15">
        <v>994.7</v>
      </c>
      <c r="E15">
        <v>1035.1</v>
      </c>
      <c r="F15">
        <v>1014.2</v>
      </c>
      <c r="G15">
        <v>1021.1</v>
      </c>
      <c r="H15">
        <v>1043.9</v>
      </c>
      <c r="I15">
        <v>1052.4</v>
      </c>
      <c r="J15">
        <v>1078.4</v>
      </c>
      <c r="K15">
        <v>1087.9</v>
      </c>
      <c r="L15">
        <v>1082.9</v>
      </c>
      <c r="M15">
        <v>1090.8</v>
      </c>
      <c r="N15">
        <v>1112.4</v>
      </c>
      <c r="O15">
        <v>1138.1</v>
      </c>
      <c r="P15">
        <v>1133.6</v>
      </c>
      <c r="Q15">
        <v>1141.7</v>
      </c>
      <c r="R15">
        <v>1163.6</v>
      </c>
      <c r="S15">
        <v>1188.8</v>
      </c>
      <c r="T15">
        <v>1185.5</v>
      </c>
      <c r="U15">
        <v>1188.9</v>
      </c>
      <c r="V15">
        <v>1194.5</v>
      </c>
      <c r="W15">
        <v>1203.5</v>
      </c>
      <c r="X15">
        <v>1239.4</v>
      </c>
      <c r="Y15">
        <v>1255.6</v>
      </c>
      <c r="Z15">
        <v>1269.7</v>
      </c>
      <c r="AA15">
        <v>1282.2</v>
      </c>
      <c r="AB15">
        <v>1307.7</v>
      </c>
      <c r="AC15">
        <v>1316.7</v>
      </c>
      <c r="AD15">
        <v>1317.1</v>
      </c>
      <c r="AE15">
        <v>1330</v>
      </c>
      <c r="AF15">
        <v>1343.3</v>
      </c>
      <c r="AG15">
        <v>1364.9</v>
      </c>
      <c r="AH15">
        <v>1372.4</v>
      </c>
      <c r="AI15">
        <v>1385.1</v>
      </c>
      <c r="AJ15">
        <v>1398.7</v>
      </c>
      <c r="AK15">
        <v>1415.9</v>
      </c>
      <c r="AL15">
        <v>1450.5</v>
      </c>
      <c r="AM15">
        <v>1454.8</v>
      </c>
      <c r="AN15">
        <v>1476.7</v>
      </c>
      <c r="AO15">
        <v>1485.2</v>
      </c>
      <c r="AP15">
        <v>1485.6</v>
      </c>
      <c r="AQ15">
        <v>1485.4</v>
      </c>
      <c r="AR15">
        <v>1524.6</v>
      </c>
      <c r="AS15">
        <v>1549.7</v>
      </c>
    </row>
    <row r="16" spans="1:45" ht="12.75">
      <c r="A16">
        <v>5</v>
      </c>
      <c r="B16" t="s">
        <v>45</v>
      </c>
      <c r="C16">
        <v>2115.5</v>
      </c>
      <c r="D16">
        <v>2139.8</v>
      </c>
      <c r="E16">
        <v>2193.4</v>
      </c>
      <c r="F16">
        <v>2222.9</v>
      </c>
      <c r="G16">
        <v>2245.1</v>
      </c>
      <c r="H16">
        <v>2247.3</v>
      </c>
      <c r="I16">
        <v>2262.7</v>
      </c>
      <c r="J16">
        <v>2320.4</v>
      </c>
      <c r="K16">
        <v>2381.1</v>
      </c>
      <c r="L16">
        <v>2431.6</v>
      </c>
      <c r="M16">
        <v>2437</v>
      </c>
      <c r="N16">
        <v>2448.8</v>
      </c>
      <c r="O16">
        <v>2490.6</v>
      </c>
      <c r="P16">
        <v>2482.8</v>
      </c>
      <c r="Q16">
        <v>2490.1</v>
      </c>
      <c r="R16">
        <v>2510.5</v>
      </c>
      <c r="S16">
        <v>2542.8</v>
      </c>
      <c r="T16">
        <v>2513.9</v>
      </c>
      <c r="U16">
        <v>2541.4</v>
      </c>
      <c r="V16">
        <v>2564.1</v>
      </c>
      <c r="W16">
        <v>2586</v>
      </c>
      <c r="X16">
        <v>2623.5</v>
      </c>
      <c r="Y16">
        <v>2642.3</v>
      </c>
      <c r="Z16">
        <v>2631.7</v>
      </c>
      <c r="AA16">
        <v>2581.1</v>
      </c>
      <c r="AB16">
        <v>2616.7</v>
      </c>
      <c r="AC16">
        <v>2643.4</v>
      </c>
      <c r="AD16">
        <v>2616.6</v>
      </c>
      <c r="AE16">
        <v>2603.2</v>
      </c>
      <c r="AF16">
        <v>2645.4</v>
      </c>
      <c r="AG16">
        <v>2652.9</v>
      </c>
      <c r="AH16">
        <v>2671.6</v>
      </c>
      <c r="AI16">
        <v>2712.8</v>
      </c>
      <c r="AJ16">
        <v>2726.2</v>
      </c>
      <c r="AK16">
        <v>2757.4</v>
      </c>
      <c r="AL16">
        <v>2813.4</v>
      </c>
      <c r="AM16">
        <v>2843.7</v>
      </c>
      <c r="AN16">
        <v>2886.5</v>
      </c>
      <c r="AO16">
        <v>2912.8</v>
      </c>
      <c r="AP16">
        <v>2913.8</v>
      </c>
      <c r="AQ16">
        <v>2912.3</v>
      </c>
      <c r="AR16">
        <v>2982.4</v>
      </c>
      <c r="AS16">
        <v>3007</v>
      </c>
    </row>
    <row r="17" spans="1:45" ht="12.75">
      <c r="A17">
        <v>6</v>
      </c>
      <c r="B17" t="s">
        <v>8</v>
      </c>
      <c r="C17">
        <v>6636.1</v>
      </c>
      <c r="D17">
        <v>6625.7</v>
      </c>
      <c r="E17">
        <v>6666.9</v>
      </c>
      <c r="F17">
        <v>6720</v>
      </c>
      <c r="G17">
        <v>6774.3</v>
      </c>
      <c r="H17">
        <v>6840.5</v>
      </c>
      <c r="I17">
        <v>6905.5</v>
      </c>
      <c r="J17">
        <v>6951.7</v>
      </c>
      <c r="K17">
        <v>7016.3</v>
      </c>
      <c r="L17">
        <v>7097.7</v>
      </c>
      <c r="M17">
        <v>7177.6</v>
      </c>
      <c r="N17">
        <v>7200.4</v>
      </c>
      <c r="O17">
        <v>7293.7</v>
      </c>
      <c r="P17">
        <v>7348.5</v>
      </c>
      <c r="Q17">
        <v>7382.4</v>
      </c>
      <c r="R17">
        <v>7451.7</v>
      </c>
      <c r="S17">
        <v>7491.6</v>
      </c>
      <c r="T17">
        <v>7540.3</v>
      </c>
      <c r="U17">
        <v>7600.6</v>
      </c>
      <c r="V17">
        <v>7716.5</v>
      </c>
      <c r="W17">
        <v>7784.7</v>
      </c>
      <c r="X17">
        <v>7893.9</v>
      </c>
      <c r="Y17">
        <v>8017.5</v>
      </c>
      <c r="Z17">
        <v>8143.1</v>
      </c>
      <c r="AA17">
        <v>8228.3</v>
      </c>
      <c r="AB17">
        <v>8323.7</v>
      </c>
      <c r="AC17">
        <v>8416.1</v>
      </c>
      <c r="AD17">
        <v>8487.7</v>
      </c>
      <c r="AE17">
        <v>8590.3</v>
      </c>
      <c r="AF17">
        <v>8699.6</v>
      </c>
      <c r="AG17">
        <v>8804.6</v>
      </c>
      <c r="AH17">
        <v>8915.8</v>
      </c>
      <c r="AI17">
        <v>9006.5</v>
      </c>
      <c r="AJ17">
        <v>9087.6</v>
      </c>
      <c r="AK17">
        <v>9171.8</v>
      </c>
      <c r="AL17">
        <v>9322.3</v>
      </c>
      <c r="AM17">
        <v>9429.8</v>
      </c>
      <c r="AN17">
        <v>9576.6</v>
      </c>
      <c r="AO17">
        <v>9716.6</v>
      </c>
      <c r="AP17">
        <v>9812.5</v>
      </c>
      <c r="AQ17">
        <v>9868.6</v>
      </c>
      <c r="AR17">
        <v>10004.2</v>
      </c>
      <c r="AS17">
        <v>10121.5</v>
      </c>
    </row>
    <row r="18" spans="1:45" ht="12.75">
      <c r="A18">
        <v>7</v>
      </c>
      <c r="B18" s="64" t="s">
        <v>5</v>
      </c>
      <c r="C18">
        <v>2014.9</v>
      </c>
      <c r="D18">
        <v>1863.7</v>
      </c>
      <c r="E18">
        <v>1841.4</v>
      </c>
      <c r="F18">
        <v>1998.7</v>
      </c>
      <c r="G18">
        <v>2038.2</v>
      </c>
      <c r="H18">
        <v>2148.8</v>
      </c>
      <c r="I18">
        <v>2236.5</v>
      </c>
      <c r="J18">
        <v>2238.4</v>
      </c>
      <c r="K18">
        <v>2206</v>
      </c>
      <c r="L18">
        <v>2297.4</v>
      </c>
      <c r="M18">
        <v>2322.8</v>
      </c>
      <c r="N18">
        <v>2504.1</v>
      </c>
      <c r="O18">
        <v>2567.8</v>
      </c>
      <c r="P18">
        <v>2636.9</v>
      </c>
      <c r="Q18">
        <v>2644.1</v>
      </c>
      <c r="R18">
        <v>2638.3</v>
      </c>
      <c r="S18">
        <v>2738.2</v>
      </c>
      <c r="T18">
        <v>2775.3</v>
      </c>
      <c r="U18">
        <v>2880</v>
      </c>
      <c r="V18">
        <v>2910.5</v>
      </c>
      <c r="W18">
        <v>2899.2</v>
      </c>
      <c r="X18">
        <v>3030.4</v>
      </c>
      <c r="Y18">
        <v>3107.6</v>
      </c>
      <c r="Z18">
        <v>3139.5</v>
      </c>
      <c r="AA18">
        <v>3235.7</v>
      </c>
      <c r="AB18">
        <v>3231.8</v>
      </c>
      <c r="AC18">
        <v>3241.2</v>
      </c>
      <c r="AD18">
        <v>3183.6</v>
      </c>
      <c r="AE18">
        <v>3149.1</v>
      </c>
      <c r="AF18">
        <v>3152.9</v>
      </c>
      <c r="AG18">
        <v>3166.6</v>
      </c>
      <c r="AH18">
        <v>3246.2</v>
      </c>
      <c r="AI18">
        <v>3288.2</v>
      </c>
      <c r="AJ18">
        <v>3335</v>
      </c>
      <c r="AK18">
        <v>3401.8</v>
      </c>
      <c r="AL18">
        <v>3457.7</v>
      </c>
      <c r="AM18">
        <v>3542.4</v>
      </c>
      <c r="AN18">
        <v>3561.6</v>
      </c>
      <c r="AO18">
        <v>3684</v>
      </c>
      <c r="AP18">
        <v>3725.2</v>
      </c>
      <c r="AQ18">
        <v>3783.4</v>
      </c>
      <c r="AR18">
        <v>3749.5</v>
      </c>
      <c r="AS18">
        <v>3744.6</v>
      </c>
    </row>
    <row r="19" spans="1:45" ht="12.75">
      <c r="A19">
        <v>8</v>
      </c>
      <c r="B19" t="s">
        <v>46</v>
      </c>
      <c r="C19">
        <v>2165.9</v>
      </c>
      <c r="D19">
        <v>2059.7</v>
      </c>
      <c r="E19">
        <v>2045.4</v>
      </c>
      <c r="F19">
        <v>2050.8</v>
      </c>
      <c r="G19">
        <v>2039.4</v>
      </c>
      <c r="H19">
        <v>2112.1</v>
      </c>
      <c r="I19">
        <v>2123.6</v>
      </c>
      <c r="J19">
        <v>2171.1</v>
      </c>
      <c r="K19">
        <v>2173.9</v>
      </c>
      <c r="L19">
        <v>2236.3</v>
      </c>
      <c r="M19">
        <v>2334.9</v>
      </c>
      <c r="N19">
        <v>2400.1</v>
      </c>
      <c r="O19">
        <v>2487.5</v>
      </c>
      <c r="P19">
        <v>2545.5</v>
      </c>
      <c r="Q19">
        <v>2559.7</v>
      </c>
      <c r="R19">
        <v>2609.5</v>
      </c>
      <c r="S19">
        <v>2656</v>
      </c>
      <c r="T19">
        <v>2687.5</v>
      </c>
      <c r="U19">
        <v>2743.8</v>
      </c>
      <c r="V19">
        <v>2798.7</v>
      </c>
      <c r="W19">
        <v>2847</v>
      </c>
      <c r="X19">
        <v>2934</v>
      </c>
      <c r="Y19">
        <v>3008.2</v>
      </c>
      <c r="Z19">
        <v>3051.7</v>
      </c>
      <c r="AA19">
        <v>3064.7</v>
      </c>
      <c r="AB19">
        <v>3089.1</v>
      </c>
      <c r="AC19">
        <v>3117.6</v>
      </c>
      <c r="AD19">
        <v>3093.4</v>
      </c>
      <c r="AE19">
        <v>3102.2</v>
      </c>
      <c r="AF19">
        <v>3133.8</v>
      </c>
      <c r="AG19">
        <v>3169.3</v>
      </c>
      <c r="AH19">
        <v>3201.3</v>
      </c>
      <c r="AI19">
        <v>3274.8</v>
      </c>
      <c r="AJ19">
        <v>3316.1</v>
      </c>
      <c r="AK19">
        <v>3345</v>
      </c>
      <c r="AL19">
        <v>3426</v>
      </c>
      <c r="AM19">
        <v>3500.9</v>
      </c>
      <c r="AN19">
        <v>3571.6</v>
      </c>
      <c r="AO19">
        <v>3596.7</v>
      </c>
      <c r="AP19">
        <v>3625.2</v>
      </c>
      <c r="AQ19">
        <v>3670.1</v>
      </c>
      <c r="AR19">
        <v>3674.7</v>
      </c>
      <c r="AS19">
        <v>3677.6</v>
      </c>
    </row>
    <row r="20" spans="1:45" ht="12.75">
      <c r="A20">
        <v>9</v>
      </c>
      <c r="B20" t="s">
        <v>47</v>
      </c>
      <c r="C20">
        <v>1761.4</v>
      </c>
      <c r="D20">
        <v>1685</v>
      </c>
      <c r="E20">
        <v>1656</v>
      </c>
      <c r="F20">
        <v>1659.3</v>
      </c>
      <c r="G20">
        <v>1660</v>
      </c>
      <c r="H20">
        <v>1715.7</v>
      </c>
      <c r="I20">
        <v>1762.4</v>
      </c>
      <c r="J20">
        <v>1801.9</v>
      </c>
      <c r="K20">
        <v>1805.1</v>
      </c>
      <c r="L20">
        <v>1862</v>
      </c>
      <c r="M20">
        <v>1953.8</v>
      </c>
      <c r="N20">
        <v>2009</v>
      </c>
      <c r="O20">
        <v>2073.4</v>
      </c>
      <c r="P20">
        <v>2126.2</v>
      </c>
      <c r="Q20">
        <v>2126</v>
      </c>
      <c r="R20">
        <v>2148.6</v>
      </c>
      <c r="S20">
        <v>2170.9</v>
      </c>
      <c r="T20">
        <v>2180.3</v>
      </c>
      <c r="U20">
        <v>2220.7</v>
      </c>
      <c r="V20">
        <v>2274</v>
      </c>
      <c r="W20">
        <v>2314.9</v>
      </c>
      <c r="X20">
        <v>2383.6</v>
      </c>
      <c r="Y20">
        <v>2439.8</v>
      </c>
      <c r="Z20">
        <v>2462</v>
      </c>
      <c r="AA20">
        <v>2459.6</v>
      </c>
      <c r="AB20">
        <v>2465.7</v>
      </c>
      <c r="AC20">
        <v>2471.6</v>
      </c>
      <c r="AD20">
        <v>2432.8</v>
      </c>
      <c r="AE20">
        <v>2415.6</v>
      </c>
      <c r="AF20">
        <v>2441.8</v>
      </c>
      <c r="AG20">
        <v>2471.6</v>
      </c>
      <c r="AH20">
        <v>2483.5</v>
      </c>
      <c r="AI20">
        <v>2531.1</v>
      </c>
      <c r="AJ20">
        <v>2567.4</v>
      </c>
      <c r="AK20">
        <v>2591.6</v>
      </c>
      <c r="AL20">
        <v>2648.9</v>
      </c>
      <c r="AM20">
        <v>2717.3</v>
      </c>
      <c r="AN20">
        <v>2782</v>
      </c>
      <c r="AO20">
        <v>2807.7</v>
      </c>
      <c r="AP20">
        <v>2840.7</v>
      </c>
      <c r="AQ20">
        <v>2882.7</v>
      </c>
      <c r="AR20">
        <v>2890</v>
      </c>
      <c r="AS20">
        <v>2877.2</v>
      </c>
    </row>
    <row r="21" spans="1:45" ht="12.75">
      <c r="A21">
        <v>10</v>
      </c>
      <c r="B21" t="s">
        <v>48</v>
      </c>
      <c r="C21">
        <v>527.7</v>
      </c>
      <c r="D21">
        <v>473.1</v>
      </c>
      <c r="E21">
        <v>429.5</v>
      </c>
      <c r="F21">
        <v>392.9</v>
      </c>
      <c r="G21">
        <v>368.8</v>
      </c>
      <c r="H21">
        <v>382.1</v>
      </c>
      <c r="I21">
        <v>379.1</v>
      </c>
      <c r="J21">
        <v>389.2</v>
      </c>
      <c r="K21">
        <v>362.2</v>
      </c>
      <c r="L21">
        <v>392.7</v>
      </c>
      <c r="M21">
        <v>421.2</v>
      </c>
      <c r="N21">
        <v>441.8</v>
      </c>
      <c r="O21">
        <v>470.1</v>
      </c>
      <c r="P21">
        <v>488.1</v>
      </c>
      <c r="Q21">
        <v>484.7</v>
      </c>
      <c r="R21">
        <v>474.9</v>
      </c>
      <c r="S21">
        <v>463</v>
      </c>
      <c r="T21">
        <v>480</v>
      </c>
      <c r="U21">
        <v>507.5</v>
      </c>
      <c r="V21">
        <v>519.5</v>
      </c>
      <c r="W21">
        <v>546.7</v>
      </c>
      <c r="X21">
        <v>574.7</v>
      </c>
      <c r="Y21">
        <v>586</v>
      </c>
      <c r="Z21">
        <v>603</v>
      </c>
      <c r="AA21">
        <v>589.6</v>
      </c>
      <c r="AB21">
        <v>590.3</v>
      </c>
      <c r="AC21">
        <v>571.1</v>
      </c>
      <c r="AD21">
        <v>539.3</v>
      </c>
      <c r="AE21">
        <v>520.5</v>
      </c>
      <c r="AF21">
        <v>537.1</v>
      </c>
      <c r="AG21">
        <v>559.6</v>
      </c>
      <c r="AH21">
        <v>566</v>
      </c>
      <c r="AI21">
        <v>580.2</v>
      </c>
      <c r="AJ21">
        <v>589</v>
      </c>
      <c r="AK21">
        <v>583.7</v>
      </c>
      <c r="AL21">
        <v>594.4</v>
      </c>
      <c r="AM21">
        <v>615.9</v>
      </c>
      <c r="AN21">
        <v>640</v>
      </c>
      <c r="AO21">
        <v>641.7</v>
      </c>
      <c r="AP21">
        <v>635.2</v>
      </c>
      <c r="AQ21">
        <v>645.8</v>
      </c>
      <c r="AR21">
        <v>633.2</v>
      </c>
      <c r="AS21">
        <v>619.4</v>
      </c>
    </row>
    <row r="22" spans="1:45" ht="12.75">
      <c r="A22">
        <v>11</v>
      </c>
      <c r="B22" t="s">
        <v>49</v>
      </c>
      <c r="C22">
        <v>683.5</v>
      </c>
      <c r="D22">
        <v>652.2</v>
      </c>
      <c r="E22">
        <v>662</v>
      </c>
      <c r="F22">
        <v>683.3</v>
      </c>
      <c r="G22">
        <v>719.8</v>
      </c>
      <c r="H22">
        <v>763.7</v>
      </c>
      <c r="I22">
        <v>804.5</v>
      </c>
      <c r="J22">
        <v>820.1</v>
      </c>
      <c r="K22">
        <v>839.8</v>
      </c>
      <c r="L22">
        <v>854.3</v>
      </c>
      <c r="M22">
        <v>904.5</v>
      </c>
      <c r="N22">
        <v>926.5</v>
      </c>
      <c r="O22">
        <v>957.8</v>
      </c>
      <c r="P22">
        <v>984.4</v>
      </c>
      <c r="Q22">
        <v>984.3</v>
      </c>
      <c r="R22">
        <v>1007.1</v>
      </c>
      <c r="S22">
        <v>1022.8</v>
      </c>
      <c r="T22">
        <v>1018</v>
      </c>
      <c r="U22">
        <v>1016.5</v>
      </c>
      <c r="V22">
        <v>1050.9</v>
      </c>
      <c r="W22">
        <v>1058.2</v>
      </c>
      <c r="X22">
        <v>1085.2</v>
      </c>
      <c r="Y22">
        <v>1117</v>
      </c>
      <c r="Z22">
        <v>1107.4</v>
      </c>
      <c r="AA22">
        <v>1116.6</v>
      </c>
      <c r="AB22">
        <v>1118.5</v>
      </c>
      <c r="AC22">
        <v>1134.8</v>
      </c>
      <c r="AD22">
        <v>1116.3</v>
      </c>
      <c r="AE22">
        <v>1101.4</v>
      </c>
      <c r="AF22">
        <v>1092.7</v>
      </c>
      <c r="AG22">
        <v>1091.2</v>
      </c>
      <c r="AH22">
        <v>1088.9</v>
      </c>
      <c r="AI22">
        <v>1108.8</v>
      </c>
      <c r="AJ22">
        <v>1132.9</v>
      </c>
      <c r="AK22">
        <v>1149.5</v>
      </c>
      <c r="AL22">
        <v>1183.6</v>
      </c>
      <c r="AM22">
        <v>1201.8</v>
      </c>
      <c r="AN22">
        <v>1214.3</v>
      </c>
      <c r="AO22">
        <v>1227.9</v>
      </c>
      <c r="AP22">
        <v>1246.4</v>
      </c>
      <c r="AQ22">
        <v>1249</v>
      </c>
      <c r="AR22">
        <v>1252.9</v>
      </c>
      <c r="AS22">
        <v>1237.4</v>
      </c>
    </row>
    <row r="23" spans="1:45" ht="12.75">
      <c r="A23">
        <v>12</v>
      </c>
      <c r="B23" t="s">
        <v>50</v>
      </c>
      <c r="C23">
        <v>550.1</v>
      </c>
      <c r="D23">
        <v>559.7</v>
      </c>
      <c r="E23">
        <v>564.5</v>
      </c>
      <c r="F23">
        <v>583.1</v>
      </c>
      <c r="G23">
        <v>571.4</v>
      </c>
      <c r="H23">
        <v>570</v>
      </c>
      <c r="I23">
        <v>578.8</v>
      </c>
      <c r="J23">
        <v>592.5</v>
      </c>
      <c r="K23">
        <v>603.1</v>
      </c>
      <c r="L23">
        <v>615.1</v>
      </c>
      <c r="M23">
        <v>628.1</v>
      </c>
      <c r="N23">
        <v>640.7</v>
      </c>
      <c r="O23">
        <v>645.4</v>
      </c>
      <c r="P23">
        <v>653.7</v>
      </c>
      <c r="Q23">
        <v>657</v>
      </c>
      <c r="R23">
        <v>666.6</v>
      </c>
      <c r="S23">
        <v>685.1</v>
      </c>
      <c r="T23">
        <v>682.3</v>
      </c>
      <c r="U23">
        <v>696.7</v>
      </c>
      <c r="V23">
        <v>703.6</v>
      </c>
      <c r="W23">
        <v>710</v>
      </c>
      <c r="X23">
        <v>723.6</v>
      </c>
      <c r="Y23">
        <v>736.7</v>
      </c>
      <c r="Z23">
        <v>751.6</v>
      </c>
      <c r="AA23">
        <v>753.3</v>
      </c>
      <c r="AB23">
        <v>757</v>
      </c>
      <c r="AC23">
        <v>765.6</v>
      </c>
      <c r="AD23">
        <v>777.3</v>
      </c>
      <c r="AE23">
        <v>793.8</v>
      </c>
      <c r="AF23">
        <v>812.1</v>
      </c>
      <c r="AG23">
        <v>820.9</v>
      </c>
      <c r="AH23">
        <v>828.6</v>
      </c>
      <c r="AI23">
        <v>842.1</v>
      </c>
      <c r="AJ23">
        <v>845.5</v>
      </c>
      <c r="AK23">
        <v>858.4</v>
      </c>
      <c r="AL23">
        <v>870.9</v>
      </c>
      <c r="AM23">
        <v>899.6</v>
      </c>
      <c r="AN23">
        <v>927.7</v>
      </c>
      <c r="AO23">
        <v>938.1</v>
      </c>
      <c r="AP23">
        <v>959.1</v>
      </c>
      <c r="AQ23">
        <v>987.9</v>
      </c>
      <c r="AR23">
        <v>1003.9</v>
      </c>
      <c r="AS23">
        <v>1020.5</v>
      </c>
    </row>
    <row r="24" spans="1:45" ht="12.75">
      <c r="A24">
        <v>13</v>
      </c>
      <c r="B24" t="s">
        <v>51</v>
      </c>
      <c r="C24">
        <v>404.5</v>
      </c>
      <c r="D24">
        <v>374.7</v>
      </c>
      <c r="E24">
        <v>389.4</v>
      </c>
      <c r="F24">
        <v>391.5</v>
      </c>
      <c r="G24">
        <v>379.4</v>
      </c>
      <c r="H24">
        <v>396.3</v>
      </c>
      <c r="I24">
        <v>361.2</v>
      </c>
      <c r="J24">
        <v>369.3</v>
      </c>
      <c r="K24">
        <v>368.8</v>
      </c>
      <c r="L24">
        <v>374.3</v>
      </c>
      <c r="M24">
        <v>381.1</v>
      </c>
      <c r="N24">
        <v>391.2</v>
      </c>
      <c r="O24">
        <v>414.1</v>
      </c>
      <c r="P24">
        <v>419.3</v>
      </c>
      <c r="Q24">
        <v>433.7</v>
      </c>
      <c r="R24">
        <v>460.9</v>
      </c>
      <c r="S24">
        <v>485.1</v>
      </c>
      <c r="T24">
        <v>507.2</v>
      </c>
      <c r="U24">
        <v>523.1</v>
      </c>
      <c r="V24">
        <v>524.6</v>
      </c>
      <c r="W24">
        <v>532.1</v>
      </c>
      <c r="X24">
        <v>550.4</v>
      </c>
      <c r="Y24">
        <v>568.4</v>
      </c>
      <c r="Z24">
        <v>589.7</v>
      </c>
      <c r="AA24">
        <v>605.2</v>
      </c>
      <c r="AB24">
        <v>623.4</v>
      </c>
      <c r="AC24">
        <v>646.1</v>
      </c>
      <c r="AD24">
        <v>660.5</v>
      </c>
      <c r="AE24">
        <v>686.6</v>
      </c>
      <c r="AF24">
        <v>692</v>
      </c>
      <c r="AG24">
        <v>697.7</v>
      </c>
      <c r="AH24">
        <v>717.8</v>
      </c>
      <c r="AI24">
        <v>743.7</v>
      </c>
      <c r="AJ24">
        <v>748.8</v>
      </c>
      <c r="AK24">
        <v>753.4</v>
      </c>
      <c r="AL24">
        <v>777.1</v>
      </c>
      <c r="AM24">
        <v>783.7</v>
      </c>
      <c r="AN24">
        <v>789.5</v>
      </c>
      <c r="AO24">
        <v>789</v>
      </c>
      <c r="AP24">
        <v>784.4</v>
      </c>
      <c r="AQ24">
        <v>787.4</v>
      </c>
      <c r="AR24">
        <v>784.7</v>
      </c>
      <c r="AS24">
        <v>800.3</v>
      </c>
    </row>
    <row r="25" spans="1:45" ht="12.75">
      <c r="A25">
        <v>14</v>
      </c>
      <c r="B25" t="s">
        <v>52</v>
      </c>
      <c r="C25">
        <v>-151</v>
      </c>
      <c r="D25">
        <v>-196</v>
      </c>
      <c r="E25">
        <v>-204</v>
      </c>
      <c r="F25">
        <v>-52.1</v>
      </c>
      <c r="G25">
        <v>-1.2</v>
      </c>
      <c r="H25">
        <v>36.7</v>
      </c>
      <c r="I25">
        <v>112.9</v>
      </c>
      <c r="J25">
        <v>67.3</v>
      </c>
      <c r="K25">
        <v>32.1</v>
      </c>
      <c r="L25">
        <v>61</v>
      </c>
      <c r="M25">
        <v>-12</v>
      </c>
      <c r="N25">
        <v>104</v>
      </c>
      <c r="O25">
        <v>80.3</v>
      </c>
      <c r="P25">
        <v>91.4</v>
      </c>
      <c r="Q25">
        <v>84.4</v>
      </c>
      <c r="R25">
        <v>28.7</v>
      </c>
      <c r="S25">
        <v>82.3</v>
      </c>
      <c r="T25">
        <v>87.8</v>
      </c>
      <c r="U25">
        <v>136.2</v>
      </c>
      <c r="V25">
        <v>111.9</v>
      </c>
      <c r="W25">
        <v>52.3</v>
      </c>
      <c r="X25">
        <v>96.4</v>
      </c>
      <c r="Y25">
        <v>99.4</v>
      </c>
      <c r="Z25">
        <v>87.8</v>
      </c>
      <c r="AA25">
        <v>171</v>
      </c>
      <c r="AB25">
        <v>142.7</v>
      </c>
      <c r="AC25">
        <v>123.6</v>
      </c>
      <c r="AD25">
        <v>90.2</v>
      </c>
      <c r="AE25">
        <v>46.9</v>
      </c>
      <c r="AF25">
        <v>19.1</v>
      </c>
      <c r="AG25">
        <v>-2.7</v>
      </c>
      <c r="AH25">
        <v>44.9</v>
      </c>
      <c r="AI25">
        <v>13.4</v>
      </c>
      <c r="AJ25">
        <v>18.8</v>
      </c>
      <c r="AK25">
        <v>56.8</v>
      </c>
      <c r="AL25">
        <v>31.7</v>
      </c>
      <c r="AM25">
        <v>41.5</v>
      </c>
      <c r="AN25">
        <v>-10</v>
      </c>
      <c r="AO25">
        <v>87.3</v>
      </c>
      <c r="AP25">
        <v>100.1</v>
      </c>
      <c r="AQ25">
        <v>113.3</v>
      </c>
      <c r="AR25">
        <v>74.8</v>
      </c>
      <c r="AS25">
        <v>67</v>
      </c>
    </row>
    <row r="26" spans="1:45" ht="12.75">
      <c r="A26">
        <v>15</v>
      </c>
      <c r="B26" s="64" t="s">
        <v>6</v>
      </c>
      <c r="C26">
        <v>-396.1</v>
      </c>
      <c r="D26">
        <v>-338.6</v>
      </c>
      <c r="E26">
        <v>-405.5</v>
      </c>
      <c r="F26">
        <v>-445.6</v>
      </c>
      <c r="G26">
        <v>-489.2</v>
      </c>
      <c r="H26">
        <v>-519.1</v>
      </c>
      <c r="I26">
        <v>-535.1</v>
      </c>
      <c r="J26">
        <v>-512.2</v>
      </c>
      <c r="K26">
        <v>-561.5</v>
      </c>
      <c r="L26">
        <v>-581.9</v>
      </c>
      <c r="M26">
        <v>-573.9</v>
      </c>
      <c r="N26">
        <v>-600.7</v>
      </c>
      <c r="O26">
        <v>-615.1</v>
      </c>
      <c r="P26">
        <v>-580.5</v>
      </c>
      <c r="Q26">
        <v>-540.8</v>
      </c>
      <c r="R26">
        <v>-537.8</v>
      </c>
      <c r="S26">
        <v>-516.9</v>
      </c>
      <c r="T26">
        <v>-508.9</v>
      </c>
      <c r="U26">
        <v>-496.3</v>
      </c>
      <c r="V26">
        <v>-441.1</v>
      </c>
      <c r="W26">
        <v>-506.3</v>
      </c>
      <c r="X26">
        <v>-507.6</v>
      </c>
      <c r="Y26">
        <v>-492.3</v>
      </c>
      <c r="Z26">
        <v>-524.4</v>
      </c>
      <c r="AA26">
        <v>-532.5</v>
      </c>
      <c r="AB26">
        <v>-499.3</v>
      </c>
      <c r="AC26">
        <v>-533</v>
      </c>
      <c r="AD26">
        <v>-514.6</v>
      </c>
      <c r="AE26">
        <v>-522.2</v>
      </c>
      <c r="AF26">
        <v>-495.3</v>
      </c>
      <c r="AG26">
        <v>-499.7</v>
      </c>
      <c r="AH26">
        <v>-558</v>
      </c>
      <c r="AI26">
        <v>-570.9</v>
      </c>
      <c r="AJ26">
        <v>-583.7</v>
      </c>
      <c r="AK26">
        <v>-550.6</v>
      </c>
      <c r="AL26">
        <v>-596.1</v>
      </c>
      <c r="AM26">
        <v>-629</v>
      </c>
      <c r="AN26">
        <v>-568.4</v>
      </c>
      <c r="AO26">
        <v>-671.4</v>
      </c>
      <c r="AP26">
        <v>-684.1</v>
      </c>
      <c r="AQ26">
        <v>-633.8</v>
      </c>
      <c r="AR26">
        <v>-662.7</v>
      </c>
      <c r="AS26">
        <v>-653</v>
      </c>
    </row>
    <row r="27" spans="1:45" ht="12.75">
      <c r="A27">
        <v>16</v>
      </c>
      <c r="B27" t="s">
        <v>53</v>
      </c>
      <c r="C27">
        <v>1514.3</v>
      </c>
      <c r="D27">
        <v>1518.3</v>
      </c>
      <c r="E27">
        <v>1591.1</v>
      </c>
      <c r="F27">
        <v>1704.3</v>
      </c>
      <c r="G27">
        <v>1746.9</v>
      </c>
      <c r="H27">
        <v>1810</v>
      </c>
      <c r="I27">
        <v>1865.6</v>
      </c>
      <c r="J27">
        <v>1962.6</v>
      </c>
      <c r="K27">
        <v>2030.3</v>
      </c>
      <c r="L27">
        <v>2105.1</v>
      </c>
      <c r="M27">
        <v>2138.8</v>
      </c>
      <c r="N27">
        <v>2137.8</v>
      </c>
      <c r="O27">
        <v>2164.6</v>
      </c>
      <c r="P27">
        <v>2192.1</v>
      </c>
      <c r="Q27">
        <v>2201.8</v>
      </c>
      <c r="R27">
        <v>2206.6</v>
      </c>
      <c r="S27">
        <v>2239.2</v>
      </c>
      <c r="T27">
        <v>2250.7</v>
      </c>
      <c r="U27">
        <v>2269.4</v>
      </c>
      <c r="V27">
        <v>2334.4</v>
      </c>
      <c r="W27">
        <v>2335.9</v>
      </c>
      <c r="X27">
        <v>2387.1</v>
      </c>
      <c r="Y27">
        <v>2391.9</v>
      </c>
      <c r="Z27">
        <v>2371.9</v>
      </c>
      <c r="AA27">
        <v>2287.2</v>
      </c>
      <c r="AB27">
        <v>2304.3</v>
      </c>
      <c r="AC27">
        <v>2260.1</v>
      </c>
      <c r="AD27">
        <v>2215.6</v>
      </c>
      <c r="AE27">
        <v>2164.9</v>
      </c>
      <c r="AF27">
        <v>2208.1</v>
      </c>
      <c r="AG27">
        <v>2254.4</v>
      </c>
      <c r="AH27">
        <v>2255.1</v>
      </c>
      <c r="AI27">
        <v>2303.3</v>
      </c>
      <c r="AJ27">
        <v>2313.2</v>
      </c>
      <c r="AK27">
        <v>2360.1</v>
      </c>
      <c r="AL27">
        <v>2450.3</v>
      </c>
      <c r="AM27">
        <v>2476.6</v>
      </c>
      <c r="AN27">
        <v>2543.6</v>
      </c>
      <c r="AO27">
        <v>2510.3</v>
      </c>
      <c r="AP27">
        <v>2510.5</v>
      </c>
      <c r="AQ27">
        <v>2520.3</v>
      </c>
      <c r="AR27">
        <v>2504</v>
      </c>
      <c r="AS27">
        <v>2495.1</v>
      </c>
    </row>
    <row r="28" spans="1:45" ht="12.75">
      <c r="A28">
        <v>17</v>
      </c>
      <c r="B28" t="s">
        <v>54</v>
      </c>
      <c r="C28">
        <v>1005.9</v>
      </c>
      <c r="D28">
        <v>1005.5</v>
      </c>
      <c r="E28">
        <v>1068</v>
      </c>
      <c r="F28">
        <v>1154.4</v>
      </c>
      <c r="G28">
        <v>1201.1</v>
      </c>
      <c r="H28">
        <v>1251.4</v>
      </c>
      <c r="I28">
        <v>1282.7</v>
      </c>
      <c r="J28">
        <v>1354.5</v>
      </c>
      <c r="K28">
        <v>1411.7</v>
      </c>
      <c r="L28">
        <v>1463.2</v>
      </c>
      <c r="M28">
        <v>1482.4</v>
      </c>
      <c r="N28">
        <v>1491.6</v>
      </c>
      <c r="O28">
        <v>1507.4</v>
      </c>
      <c r="P28">
        <v>1524.9</v>
      </c>
      <c r="Q28">
        <v>1533.3</v>
      </c>
      <c r="R28">
        <v>1520.8</v>
      </c>
      <c r="S28">
        <v>1534.9</v>
      </c>
      <c r="T28">
        <v>1542.2</v>
      </c>
      <c r="U28">
        <v>1552.6</v>
      </c>
      <c r="V28">
        <v>1607.1</v>
      </c>
      <c r="W28">
        <v>1591.5</v>
      </c>
      <c r="X28">
        <v>1628.1</v>
      </c>
      <c r="Y28">
        <v>1633.9</v>
      </c>
      <c r="Z28">
        <v>1606.3</v>
      </c>
      <c r="AA28">
        <v>1515.3</v>
      </c>
      <c r="AB28">
        <v>1531</v>
      </c>
      <c r="AC28">
        <v>1489.4</v>
      </c>
      <c r="AD28">
        <v>1442.7</v>
      </c>
      <c r="AE28">
        <v>1405.1</v>
      </c>
      <c r="AF28">
        <v>1433.6</v>
      </c>
      <c r="AG28">
        <v>1466.7</v>
      </c>
      <c r="AH28">
        <v>1470.7</v>
      </c>
      <c r="AI28">
        <v>1503</v>
      </c>
      <c r="AJ28">
        <v>1508.7</v>
      </c>
      <c r="AK28">
        <v>1535.4</v>
      </c>
      <c r="AL28">
        <v>1606.4</v>
      </c>
      <c r="AM28">
        <v>1626.4</v>
      </c>
      <c r="AN28">
        <v>1697.6</v>
      </c>
      <c r="AO28">
        <v>1661.3</v>
      </c>
      <c r="AP28">
        <v>1659.9</v>
      </c>
      <c r="AQ28">
        <v>1661.8</v>
      </c>
      <c r="AR28">
        <v>1646.1</v>
      </c>
      <c r="AS28">
        <v>1638</v>
      </c>
    </row>
    <row r="29" spans="1:45" ht="12.75">
      <c r="A29">
        <v>18</v>
      </c>
      <c r="B29" t="s">
        <v>55</v>
      </c>
      <c r="C29">
        <v>508.5</v>
      </c>
      <c r="D29">
        <v>512.8</v>
      </c>
      <c r="E29">
        <v>523.1</v>
      </c>
      <c r="F29">
        <v>549.9</v>
      </c>
      <c r="G29">
        <v>545.7</v>
      </c>
      <c r="H29">
        <v>558.6</v>
      </c>
      <c r="I29">
        <v>582.9</v>
      </c>
      <c r="J29">
        <v>608.1</v>
      </c>
      <c r="K29">
        <v>618.5</v>
      </c>
      <c r="L29">
        <v>641.8</v>
      </c>
      <c r="M29">
        <v>656.3</v>
      </c>
      <c r="N29">
        <v>646.2</v>
      </c>
      <c r="O29">
        <v>657.2</v>
      </c>
      <c r="P29">
        <v>667.2</v>
      </c>
      <c r="Q29">
        <v>668.5</v>
      </c>
      <c r="R29">
        <v>685.9</v>
      </c>
      <c r="S29">
        <v>704.3</v>
      </c>
      <c r="T29">
        <v>708.5</v>
      </c>
      <c r="U29">
        <v>716.8</v>
      </c>
      <c r="V29">
        <v>727.3</v>
      </c>
      <c r="W29">
        <v>744.5</v>
      </c>
      <c r="X29">
        <v>759</v>
      </c>
      <c r="Y29">
        <v>758</v>
      </c>
      <c r="Z29">
        <v>765.6</v>
      </c>
      <c r="AA29">
        <v>771.9</v>
      </c>
      <c r="AB29">
        <v>773.3</v>
      </c>
      <c r="AC29">
        <v>770.7</v>
      </c>
      <c r="AD29">
        <v>772.9</v>
      </c>
      <c r="AE29">
        <v>759.8</v>
      </c>
      <c r="AF29">
        <v>774.4</v>
      </c>
      <c r="AG29">
        <v>787.7</v>
      </c>
      <c r="AH29">
        <v>784.5</v>
      </c>
      <c r="AI29">
        <v>800.3</v>
      </c>
      <c r="AJ29">
        <v>804.5</v>
      </c>
      <c r="AK29">
        <v>824.7</v>
      </c>
      <c r="AL29">
        <v>844</v>
      </c>
      <c r="AM29">
        <v>850.2</v>
      </c>
      <c r="AN29">
        <v>846</v>
      </c>
      <c r="AO29">
        <v>849</v>
      </c>
      <c r="AP29">
        <v>850.6</v>
      </c>
      <c r="AQ29">
        <v>858.5</v>
      </c>
      <c r="AR29">
        <v>858</v>
      </c>
      <c r="AS29">
        <v>857.1</v>
      </c>
    </row>
    <row r="30" spans="1:45" ht="12.75">
      <c r="A30">
        <v>19</v>
      </c>
      <c r="B30" t="s">
        <v>56</v>
      </c>
      <c r="C30">
        <v>1910.4</v>
      </c>
      <c r="D30">
        <v>1856.9</v>
      </c>
      <c r="E30">
        <v>1996.6</v>
      </c>
      <c r="F30">
        <v>2149.8</v>
      </c>
      <c r="G30">
        <v>2236.1</v>
      </c>
      <c r="H30">
        <v>2329.1</v>
      </c>
      <c r="I30">
        <v>2400.7</v>
      </c>
      <c r="J30">
        <v>2474.8</v>
      </c>
      <c r="K30">
        <v>2591.7</v>
      </c>
      <c r="L30">
        <v>2686.9</v>
      </c>
      <c r="M30">
        <v>2712.6</v>
      </c>
      <c r="N30">
        <v>2738.5</v>
      </c>
      <c r="O30">
        <v>2779.7</v>
      </c>
      <c r="P30">
        <v>2772.6</v>
      </c>
      <c r="Q30">
        <v>2742.6</v>
      </c>
      <c r="R30">
        <v>2744.5</v>
      </c>
      <c r="S30">
        <v>2756</v>
      </c>
      <c r="T30">
        <v>2759.6</v>
      </c>
      <c r="U30">
        <v>2765.7</v>
      </c>
      <c r="V30">
        <v>2775.5</v>
      </c>
      <c r="W30">
        <v>2842.2</v>
      </c>
      <c r="X30">
        <v>2894.8</v>
      </c>
      <c r="Y30">
        <v>2884.2</v>
      </c>
      <c r="Z30">
        <v>2896.3</v>
      </c>
      <c r="AA30">
        <v>2819.7</v>
      </c>
      <c r="AB30">
        <v>2803.6</v>
      </c>
      <c r="AC30">
        <v>2793.1</v>
      </c>
      <c r="AD30">
        <v>2730.2</v>
      </c>
      <c r="AE30">
        <v>2687.1</v>
      </c>
      <c r="AF30">
        <v>2703.4</v>
      </c>
      <c r="AG30">
        <v>2754.1</v>
      </c>
      <c r="AH30">
        <v>2813.1</v>
      </c>
      <c r="AI30">
        <v>2874.2</v>
      </c>
      <c r="AJ30">
        <v>2896.9</v>
      </c>
      <c r="AK30">
        <v>2910.7</v>
      </c>
      <c r="AL30">
        <v>3046.5</v>
      </c>
      <c r="AM30">
        <v>3105.6</v>
      </c>
      <c r="AN30">
        <v>3112</v>
      </c>
      <c r="AO30">
        <v>3181.6</v>
      </c>
      <c r="AP30">
        <v>3194.7</v>
      </c>
      <c r="AQ30">
        <v>3154.1</v>
      </c>
      <c r="AR30">
        <v>3166.7</v>
      </c>
      <c r="AS30">
        <v>3148.2</v>
      </c>
    </row>
    <row r="31" spans="1:45" ht="12.75">
      <c r="A31">
        <v>20</v>
      </c>
      <c r="B31" t="s">
        <v>54</v>
      </c>
      <c r="C31">
        <v>1521.2</v>
      </c>
      <c r="D31">
        <v>1471</v>
      </c>
      <c r="E31">
        <v>1603.4</v>
      </c>
      <c r="F31">
        <v>1745.9</v>
      </c>
      <c r="G31">
        <v>1832.5</v>
      </c>
      <c r="H31">
        <v>1920.4</v>
      </c>
      <c r="I31">
        <v>1979.8</v>
      </c>
      <c r="J31">
        <v>2046.6</v>
      </c>
      <c r="K31">
        <v>2168.2</v>
      </c>
      <c r="L31">
        <v>2243.1</v>
      </c>
      <c r="M31">
        <v>2260.7</v>
      </c>
      <c r="N31">
        <v>2290.2</v>
      </c>
      <c r="O31">
        <v>2326.4</v>
      </c>
      <c r="P31">
        <v>2314.2</v>
      </c>
      <c r="Q31">
        <v>2282.3</v>
      </c>
      <c r="R31">
        <v>2282.7</v>
      </c>
      <c r="S31">
        <v>2294.5</v>
      </c>
      <c r="T31">
        <v>2293.8</v>
      </c>
      <c r="U31">
        <v>2296.8</v>
      </c>
      <c r="V31">
        <v>2300.4</v>
      </c>
      <c r="W31">
        <v>2364.4</v>
      </c>
      <c r="X31">
        <v>2407.2</v>
      </c>
      <c r="Y31">
        <v>2394.5</v>
      </c>
      <c r="Z31">
        <v>2400.1</v>
      </c>
      <c r="AA31">
        <v>2327.7</v>
      </c>
      <c r="AB31">
        <v>2308.4</v>
      </c>
      <c r="AC31">
        <v>2290</v>
      </c>
      <c r="AD31">
        <v>2226.1</v>
      </c>
      <c r="AE31">
        <v>2177.4</v>
      </c>
      <c r="AF31">
        <v>2192.2</v>
      </c>
      <c r="AG31">
        <v>2231.7</v>
      </c>
      <c r="AH31">
        <v>2283</v>
      </c>
      <c r="AI31">
        <v>2337.5</v>
      </c>
      <c r="AJ31">
        <v>2349.6</v>
      </c>
      <c r="AK31">
        <v>2353.3</v>
      </c>
      <c r="AL31">
        <v>2478.8</v>
      </c>
      <c r="AM31">
        <v>2536.5</v>
      </c>
      <c r="AN31">
        <v>2542.7</v>
      </c>
      <c r="AO31">
        <v>2602</v>
      </c>
      <c r="AP31">
        <v>2601.2</v>
      </c>
      <c r="AQ31">
        <v>2554.3</v>
      </c>
      <c r="AR31">
        <v>2566.1</v>
      </c>
      <c r="AS31">
        <v>2540.9</v>
      </c>
    </row>
    <row r="32" spans="1:45" ht="12.75">
      <c r="A32">
        <v>21</v>
      </c>
      <c r="B32" t="s">
        <v>55</v>
      </c>
      <c r="C32">
        <v>389.2</v>
      </c>
      <c r="D32">
        <v>385.9</v>
      </c>
      <c r="E32">
        <v>393.2</v>
      </c>
      <c r="F32">
        <v>404</v>
      </c>
      <c r="G32">
        <v>403.5</v>
      </c>
      <c r="H32">
        <v>408.8</v>
      </c>
      <c r="I32">
        <v>420.9</v>
      </c>
      <c r="J32">
        <v>428.3</v>
      </c>
      <c r="K32">
        <v>423.6</v>
      </c>
      <c r="L32">
        <v>443.8</v>
      </c>
      <c r="M32">
        <v>452</v>
      </c>
      <c r="N32">
        <v>448.3</v>
      </c>
      <c r="O32">
        <v>453.3</v>
      </c>
      <c r="P32">
        <v>458.4</v>
      </c>
      <c r="Q32">
        <v>460.3</v>
      </c>
      <c r="R32">
        <v>461.8</v>
      </c>
      <c r="S32">
        <v>461.5</v>
      </c>
      <c r="T32">
        <v>465.8</v>
      </c>
      <c r="U32">
        <v>468.9</v>
      </c>
      <c r="V32">
        <v>475.1</v>
      </c>
      <c r="W32">
        <v>477.8</v>
      </c>
      <c r="X32">
        <v>487.6</v>
      </c>
      <c r="Y32">
        <v>489.6</v>
      </c>
      <c r="Z32">
        <v>496.2</v>
      </c>
      <c r="AA32">
        <v>492</v>
      </c>
      <c r="AB32">
        <v>495.2</v>
      </c>
      <c r="AC32">
        <v>503.1</v>
      </c>
      <c r="AD32">
        <v>504.1</v>
      </c>
      <c r="AE32">
        <v>509.6</v>
      </c>
      <c r="AF32">
        <v>511.2</v>
      </c>
      <c r="AG32">
        <v>522.4</v>
      </c>
      <c r="AH32">
        <v>530.1</v>
      </c>
      <c r="AI32">
        <v>536.7</v>
      </c>
      <c r="AJ32">
        <v>547.4</v>
      </c>
      <c r="AK32">
        <v>557.4</v>
      </c>
      <c r="AL32">
        <v>567.6</v>
      </c>
      <c r="AM32">
        <v>569.1</v>
      </c>
      <c r="AN32">
        <v>569.3</v>
      </c>
      <c r="AO32">
        <v>579.6</v>
      </c>
      <c r="AP32">
        <v>593.4</v>
      </c>
      <c r="AQ32">
        <v>599.8</v>
      </c>
      <c r="AR32">
        <v>600.6</v>
      </c>
      <c r="AS32">
        <v>607.2</v>
      </c>
    </row>
    <row r="33" spans="1:45" ht="12.75">
      <c r="A33">
        <v>22</v>
      </c>
      <c r="B33" s="64" t="s">
        <v>9</v>
      </c>
      <c r="C33">
        <v>3019.7</v>
      </c>
      <c r="D33">
        <v>3067.6</v>
      </c>
      <c r="E33">
        <v>3089</v>
      </c>
      <c r="F33">
        <v>3117.8</v>
      </c>
      <c r="G33">
        <v>3131.9</v>
      </c>
      <c r="H33">
        <v>3164.7</v>
      </c>
      <c r="I33">
        <v>3157.9</v>
      </c>
      <c r="J33">
        <v>3164.1</v>
      </c>
      <c r="K33">
        <v>3156</v>
      </c>
      <c r="L33">
        <v>3168.6</v>
      </c>
      <c r="M33">
        <v>3137.5</v>
      </c>
      <c r="N33">
        <v>3131.4</v>
      </c>
      <c r="O33">
        <v>3144.7</v>
      </c>
      <c r="P33">
        <v>3131</v>
      </c>
      <c r="Q33">
        <v>3139.6</v>
      </c>
      <c r="R33">
        <v>3132.7</v>
      </c>
      <c r="S33">
        <v>3125</v>
      </c>
      <c r="T33">
        <v>3132</v>
      </c>
      <c r="U33">
        <v>3134.1</v>
      </c>
      <c r="V33">
        <v>3138.5</v>
      </c>
      <c r="W33">
        <v>3137.4</v>
      </c>
      <c r="X33">
        <v>3153.3</v>
      </c>
      <c r="Y33">
        <v>3190.9</v>
      </c>
      <c r="Z33">
        <v>3190.3</v>
      </c>
      <c r="AA33">
        <v>3189.4</v>
      </c>
      <c r="AB33">
        <v>3238.9</v>
      </c>
      <c r="AC33">
        <v>3260.3</v>
      </c>
      <c r="AD33">
        <v>3260.5</v>
      </c>
      <c r="AE33">
        <v>3273.8</v>
      </c>
      <c r="AF33">
        <v>3291.4</v>
      </c>
      <c r="AG33">
        <v>3317.5</v>
      </c>
      <c r="AH33">
        <v>3343.9</v>
      </c>
      <c r="AI33">
        <v>3368.7</v>
      </c>
      <c r="AJ33">
        <v>3392.9</v>
      </c>
      <c r="AK33">
        <v>3415.4</v>
      </c>
      <c r="AL33">
        <v>3471</v>
      </c>
      <c r="AM33">
        <v>3521.4</v>
      </c>
      <c r="AN33">
        <v>3577.1</v>
      </c>
      <c r="AO33">
        <v>3622.6</v>
      </c>
      <c r="AP33">
        <v>3644.8</v>
      </c>
      <c r="AQ33">
        <v>3683.1</v>
      </c>
      <c r="AR33">
        <v>3742.3</v>
      </c>
      <c r="AS33">
        <v>3772.8</v>
      </c>
    </row>
    <row r="34" spans="1:45" ht="12.75">
      <c r="A34">
        <v>23</v>
      </c>
      <c r="B34" t="s">
        <v>57</v>
      </c>
      <c r="C34">
        <v>1183</v>
      </c>
      <c r="D34">
        <v>1210.8</v>
      </c>
      <c r="E34">
        <v>1225.5</v>
      </c>
      <c r="F34">
        <v>1253.4</v>
      </c>
      <c r="G34">
        <v>1275.7</v>
      </c>
      <c r="H34">
        <v>1302.6</v>
      </c>
      <c r="I34">
        <v>1302.3</v>
      </c>
      <c r="J34">
        <v>1311.1</v>
      </c>
      <c r="K34">
        <v>1304.7</v>
      </c>
      <c r="L34">
        <v>1311.8</v>
      </c>
      <c r="M34">
        <v>1288</v>
      </c>
      <c r="N34">
        <v>1291.2</v>
      </c>
      <c r="O34">
        <v>1295.6</v>
      </c>
      <c r="P34">
        <v>1288.2</v>
      </c>
      <c r="Q34">
        <v>1293.3</v>
      </c>
      <c r="R34">
        <v>1269.1</v>
      </c>
      <c r="S34">
        <v>1240</v>
      </c>
      <c r="T34">
        <v>1232.3</v>
      </c>
      <c r="U34">
        <v>1218.4</v>
      </c>
      <c r="V34">
        <v>1215.6</v>
      </c>
      <c r="W34">
        <v>1211</v>
      </c>
      <c r="X34">
        <v>1209</v>
      </c>
      <c r="Y34">
        <v>1228.2</v>
      </c>
      <c r="Z34">
        <v>1211.7</v>
      </c>
      <c r="AA34">
        <v>1214.4</v>
      </c>
      <c r="AB34">
        <v>1220.4</v>
      </c>
      <c r="AC34">
        <v>1222.4</v>
      </c>
      <c r="AD34">
        <v>1229</v>
      </c>
      <c r="AE34">
        <v>1227.5</v>
      </c>
      <c r="AF34">
        <v>1226.2</v>
      </c>
      <c r="AG34">
        <v>1237.5</v>
      </c>
      <c r="AH34">
        <v>1245.2</v>
      </c>
      <c r="AI34">
        <v>1248.4</v>
      </c>
      <c r="AJ34">
        <v>1263.6</v>
      </c>
      <c r="AK34">
        <v>1270.2</v>
      </c>
      <c r="AL34">
        <v>1295.1</v>
      </c>
      <c r="AM34">
        <v>1318.2</v>
      </c>
      <c r="AN34">
        <v>1340.4</v>
      </c>
      <c r="AO34">
        <v>1358.6</v>
      </c>
      <c r="AP34">
        <v>1371.8</v>
      </c>
      <c r="AQ34">
        <v>1394.7</v>
      </c>
      <c r="AR34">
        <v>1415.2</v>
      </c>
      <c r="AS34">
        <v>1432.2</v>
      </c>
    </row>
    <row r="35" spans="1:45" ht="12.75">
      <c r="A35">
        <v>24</v>
      </c>
      <c r="B35" t="s">
        <v>58</v>
      </c>
      <c r="C35">
        <v>765.4</v>
      </c>
      <c r="D35">
        <v>782.9</v>
      </c>
      <c r="E35">
        <v>792.8</v>
      </c>
      <c r="F35">
        <v>809.1</v>
      </c>
      <c r="G35">
        <v>817.5</v>
      </c>
      <c r="H35">
        <v>828</v>
      </c>
      <c r="I35">
        <v>828.9</v>
      </c>
      <c r="J35">
        <v>837.4</v>
      </c>
      <c r="K35">
        <v>831.6</v>
      </c>
      <c r="L35">
        <v>843</v>
      </c>
      <c r="M35">
        <v>835</v>
      </c>
      <c r="N35">
        <v>826.3</v>
      </c>
      <c r="O35">
        <v>824.1</v>
      </c>
      <c r="P35">
        <v>816</v>
      </c>
      <c r="Q35">
        <v>820.2</v>
      </c>
      <c r="R35">
        <v>796.4</v>
      </c>
      <c r="S35">
        <v>775.3</v>
      </c>
      <c r="T35">
        <v>770.9</v>
      </c>
      <c r="U35">
        <v>757</v>
      </c>
      <c r="V35">
        <v>753.6</v>
      </c>
      <c r="W35">
        <v>744.3</v>
      </c>
      <c r="X35">
        <v>741.8</v>
      </c>
      <c r="Y35">
        <v>754.1</v>
      </c>
      <c r="Z35">
        <v>733.5</v>
      </c>
      <c r="AA35">
        <v>729.7</v>
      </c>
      <c r="AB35">
        <v>732.2</v>
      </c>
      <c r="AC35">
        <v>727.2</v>
      </c>
      <c r="AD35">
        <v>731.3</v>
      </c>
      <c r="AE35">
        <v>727.6</v>
      </c>
      <c r="AF35">
        <v>722.3</v>
      </c>
      <c r="AG35">
        <v>731.3</v>
      </c>
      <c r="AH35">
        <v>732.3</v>
      </c>
      <c r="AI35">
        <v>732.1</v>
      </c>
      <c r="AJ35">
        <v>746.2</v>
      </c>
      <c r="AK35">
        <v>746.2</v>
      </c>
      <c r="AL35">
        <v>760.4</v>
      </c>
      <c r="AM35">
        <v>769.9</v>
      </c>
      <c r="AN35">
        <v>789.5</v>
      </c>
      <c r="AO35">
        <v>800.6</v>
      </c>
      <c r="AP35">
        <v>814.4</v>
      </c>
      <c r="AQ35">
        <v>831.8</v>
      </c>
      <c r="AR35">
        <v>841.6</v>
      </c>
      <c r="AS35">
        <v>849.3</v>
      </c>
    </row>
    <row r="36" spans="1:45" ht="12.75">
      <c r="A36">
        <v>25</v>
      </c>
      <c r="B36" t="s">
        <v>59</v>
      </c>
      <c r="C36">
        <v>417.5</v>
      </c>
      <c r="D36">
        <v>427.9</v>
      </c>
      <c r="E36">
        <v>432.7</v>
      </c>
      <c r="F36">
        <v>444.3</v>
      </c>
      <c r="G36">
        <v>458.2</v>
      </c>
      <c r="H36">
        <v>474.5</v>
      </c>
      <c r="I36">
        <v>473.4</v>
      </c>
      <c r="J36">
        <v>473.7</v>
      </c>
      <c r="K36">
        <v>473.2</v>
      </c>
      <c r="L36">
        <v>468.8</v>
      </c>
      <c r="M36">
        <v>453</v>
      </c>
      <c r="N36">
        <v>464.8</v>
      </c>
      <c r="O36">
        <v>471.5</v>
      </c>
      <c r="P36">
        <v>472.1</v>
      </c>
      <c r="Q36">
        <v>473.1</v>
      </c>
      <c r="R36">
        <v>472.7</v>
      </c>
      <c r="S36">
        <v>464.7</v>
      </c>
      <c r="T36">
        <v>461.4</v>
      </c>
      <c r="U36">
        <v>461.4</v>
      </c>
      <c r="V36">
        <v>461.9</v>
      </c>
      <c r="W36">
        <v>466.7</v>
      </c>
      <c r="X36">
        <v>467.2</v>
      </c>
      <c r="Y36">
        <v>474.1</v>
      </c>
      <c r="Z36">
        <v>478.3</v>
      </c>
      <c r="AA36">
        <v>484.7</v>
      </c>
      <c r="AB36">
        <v>488.1</v>
      </c>
      <c r="AC36">
        <v>495.2</v>
      </c>
      <c r="AD36">
        <v>497.7</v>
      </c>
      <c r="AE36">
        <v>500</v>
      </c>
      <c r="AF36">
        <v>503.9</v>
      </c>
      <c r="AG36">
        <v>506.1</v>
      </c>
      <c r="AH36">
        <v>512.9</v>
      </c>
      <c r="AI36">
        <v>516.3</v>
      </c>
      <c r="AJ36">
        <v>517.4</v>
      </c>
      <c r="AK36">
        <v>524</v>
      </c>
      <c r="AL36">
        <v>534.8</v>
      </c>
      <c r="AM36">
        <v>548.3</v>
      </c>
      <c r="AN36">
        <v>550.9</v>
      </c>
      <c r="AO36">
        <v>558</v>
      </c>
      <c r="AP36">
        <v>557.4</v>
      </c>
      <c r="AQ36">
        <v>562.9</v>
      </c>
      <c r="AR36">
        <v>573.5</v>
      </c>
      <c r="AS36">
        <v>583</v>
      </c>
    </row>
    <row r="37" spans="1:45" ht="12.75">
      <c r="A37">
        <v>26</v>
      </c>
      <c r="B37" t="s">
        <v>60</v>
      </c>
      <c r="C37">
        <v>1836.7</v>
      </c>
      <c r="D37">
        <v>1856.7</v>
      </c>
      <c r="E37">
        <v>1863.5</v>
      </c>
      <c r="F37">
        <v>1864.4</v>
      </c>
      <c r="G37">
        <v>1856.2</v>
      </c>
      <c r="H37">
        <v>1862.1</v>
      </c>
      <c r="I37">
        <v>1855.6</v>
      </c>
      <c r="J37">
        <v>1853</v>
      </c>
      <c r="K37">
        <v>1851.2</v>
      </c>
      <c r="L37">
        <v>1856.7</v>
      </c>
      <c r="M37">
        <v>1849.5</v>
      </c>
      <c r="N37">
        <v>1840.3</v>
      </c>
      <c r="O37">
        <v>1849</v>
      </c>
      <c r="P37">
        <v>1842.9</v>
      </c>
      <c r="Q37">
        <v>1846.3</v>
      </c>
      <c r="R37">
        <v>1863.7</v>
      </c>
      <c r="S37">
        <v>1885</v>
      </c>
      <c r="T37">
        <v>1899.6</v>
      </c>
      <c r="U37">
        <v>1915.7</v>
      </c>
      <c r="V37">
        <v>1923</v>
      </c>
      <c r="W37">
        <v>1926.4</v>
      </c>
      <c r="X37">
        <v>1944.2</v>
      </c>
      <c r="Y37">
        <v>1962.7</v>
      </c>
      <c r="Z37">
        <v>1978.6</v>
      </c>
      <c r="AA37">
        <v>1975</v>
      </c>
      <c r="AB37">
        <v>2018.5</v>
      </c>
      <c r="AC37">
        <v>2037.9</v>
      </c>
      <c r="AD37">
        <v>2031.6</v>
      </c>
      <c r="AE37">
        <v>2046.3</v>
      </c>
      <c r="AF37">
        <v>2065.2</v>
      </c>
      <c r="AG37">
        <v>2080</v>
      </c>
      <c r="AH37">
        <v>2098.7</v>
      </c>
      <c r="AI37">
        <v>2120.3</v>
      </c>
      <c r="AJ37">
        <v>2129.3</v>
      </c>
      <c r="AK37">
        <v>2145.2</v>
      </c>
      <c r="AL37">
        <v>2175.9</v>
      </c>
      <c r="AM37">
        <v>2203.2</v>
      </c>
      <c r="AN37">
        <v>2236.7</v>
      </c>
      <c r="AO37">
        <v>2263.9</v>
      </c>
      <c r="AP37">
        <v>2273</v>
      </c>
      <c r="AQ37">
        <v>2288.4</v>
      </c>
      <c r="AR37">
        <v>2327.1</v>
      </c>
      <c r="AS37">
        <v>2340.5</v>
      </c>
    </row>
  </sheetData>
  <sheetProtection/>
  <mergeCells count="15">
    <mergeCell ref="AI9:AL9"/>
    <mergeCell ref="AM9:AP9"/>
    <mergeCell ref="AQ9:AS9"/>
    <mergeCell ref="K9:N9"/>
    <mergeCell ref="O9:R9"/>
    <mergeCell ref="S9:V9"/>
    <mergeCell ref="W9:Z9"/>
    <mergeCell ref="AA9:AD9"/>
    <mergeCell ref="AE9:AH9"/>
    <mergeCell ref="A1:J1"/>
    <mergeCell ref="A2:B2"/>
    <mergeCell ref="A9:A10"/>
    <mergeCell ref="B9:B10"/>
    <mergeCell ref="C9:F9"/>
    <mergeCell ref="G9:J9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9" customWidth="1"/>
    <col min="2" max="2" width="18.28125" style="10" customWidth="1"/>
    <col min="3" max="3" width="15.00390625" style="9" customWidth="1"/>
    <col min="4" max="4" width="15.7109375" style="11" customWidth="1"/>
    <col min="5" max="5" width="20.00390625" style="7" customWidth="1"/>
    <col min="6" max="6" width="17.28125" style="9" customWidth="1"/>
    <col min="7" max="7" width="11.00390625" style="9" customWidth="1"/>
    <col min="8" max="16384" width="8.8515625" style="4" customWidth="1"/>
  </cols>
  <sheetData>
    <row r="1" spans="1:5" ht="14.25">
      <c r="A1" s="6" t="s">
        <v>10</v>
      </c>
      <c r="B1" s="12"/>
      <c r="C1" s="13"/>
      <c r="D1" s="13"/>
      <c r="E1" s="5"/>
    </row>
    <row r="2" spans="1:5" ht="15" thickBot="1">
      <c r="A2" s="14"/>
      <c r="B2" s="12"/>
      <c r="C2" s="13"/>
      <c r="D2" s="13"/>
      <c r="E2" s="5"/>
    </row>
    <row r="3" spans="1:7" s="5" customFormat="1" ht="44.25" customHeight="1">
      <c r="A3" s="114" t="s">
        <v>73</v>
      </c>
      <c r="B3" s="115"/>
      <c r="C3" s="115"/>
      <c r="D3" s="115"/>
      <c r="E3" s="115"/>
      <c r="F3" s="116"/>
      <c r="G3" s="27"/>
    </row>
    <row r="4" spans="1:7" s="5" customFormat="1" ht="27.75" customHeight="1">
      <c r="A4" s="117" t="s">
        <v>74</v>
      </c>
      <c r="B4" s="118"/>
      <c r="C4" s="118"/>
      <c r="D4" s="118"/>
      <c r="E4" s="118"/>
      <c r="F4" s="119"/>
      <c r="G4" s="27"/>
    </row>
    <row r="5" spans="1:7" s="5" customFormat="1" ht="14.25">
      <c r="A5" s="58"/>
      <c r="B5" s="59"/>
      <c r="C5" s="59"/>
      <c r="D5" s="59"/>
      <c r="E5" s="59"/>
      <c r="F5" s="60"/>
      <c r="G5" s="59"/>
    </row>
    <row r="6" spans="1:7" ht="14.25">
      <c r="A6" s="18"/>
      <c r="B6" s="120" t="s">
        <v>18</v>
      </c>
      <c r="C6" s="120"/>
      <c r="D6" s="120"/>
      <c r="E6" s="15"/>
      <c r="F6" s="20"/>
      <c r="G6" s="19"/>
    </row>
    <row r="7" spans="1:7" ht="14.25">
      <c r="A7" s="21" t="s">
        <v>19</v>
      </c>
      <c r="B7" s="61" t="s">
        <v>20</v>
      </c>
      <c r="C7" s="61" t="s">
        <v>21</v>
      </c>
      <c r="D7" s="61" t="s">
        <v>22</v>
      </c>
      <c r="E7" s="22"/>
      <c r="F7" s="20"/>
      <c r="G7" s="19"/>
    </row>
    <row r="8" spans="1:7" ht="14.25">
      <c r="A8" s="18" t="s">
        <v>23</v>
      </c>
      <c r="B8" s="68"/>
      <c r="C8" s="68"/>
      <c r="D8" s="68">
        <v>1373</v>
      </c>
      <c r="E8" s="15"/>
      <c r="F8" s="20"/>
      <c r="G8" s="19"/>
    </row>
    <row r="9" spans="1:7" ht="14.25">
      <c r="A9" s="18" t="s">
        <v>24</v>
      </c>
      <c r="B9" s="68"/>
      <c r="C9" s="68"/>
      <c r="D9" s="68">
        <v>1294</v>
      </c>
      <c r="E9" s="15"/>
      <c r="F9" s="20"/>
      <c r="G9" s="19"/>
    </row>
    <row r="10" spans="1:7" ht="14.25">
      <c r="A10" s="18" t="s">
        <v>25</v>
      </c>
      <c r="B10" s="68"/>
      <c r="C10" s="68"/>
      <c r="D10" s="68">
        <v>1111</v>
      </c>
      <c r="E10" s="15"/>
      <c r="F10" s="20"/>
      <c r="G10" s="19"/>
    </row>
    <row r="11" spans="1:7" ht="14.25">
      <c r="A11" s="18" t="s">
        <v>26</v>
      </c>
      <c r="B11" s="68"/>
      <c r="C11" s="68"/>
      <c r="D11" s="68">
        <v>1100</v>
      </c>
      <c r="E11" s="15"/>
      <c r="F11" s="20"/>
      <c r="G11" s="19"/>
    </row>
    <row r="12" spans="1:7" ht="14.25">
      <c r="A12" s="18" t="s">
        <v>27</v>
      </c>
      <c r="B12" s="68"/>
      <c r="C12" s="68"/>
      <c r="D12" s="68">
        <v>1100</v>
      </c>
      <c r="E12" s="15"/>
      <c r="F12" s="20"/>
      <c r="G12" s="19"/>
    </row>
    <row r="13" spans="1:7" ht="14.25">
      <c r="A13" s="18" t="s">
        <v>28</v>
      </c>
      <c r="B13" s="68">
        <v>965</v>
      </c>
      <c r="C13" s="68">
        <v>1485</v>
      </c>
      <c r="D13" s="69">
        <f>AVERAGE(B13:C13)</f>
        <v>1225</v>
      </c>
      <c r="E13" s="15"/>
      <c r="F13" s="20"/>
      <c r="G13" s="19"/>
    </row>
    <row r="14" spans="1:7" ht="14.25">
      <c r="A14" s="18" t="s">
        <v>29</v>
      </c>
      <c r="B14" s="68"/>
      <c r="C14" s="68"/>
      <c r="D14" s="68">
        <v>856</v>
      </c>
      <c r="E14" s="15"/>
      <c r="F14" s="20"/>
      <c r="G14" s="19"/>
    </row>
    <row r="15" spans="1:7" ht="14.25">
      <c r="A15" s="18" t="s">
        <v>30</v>
      </c>
      <c r="B15" s="68">
        <v>358</v>
      </c>
      <c r="C15" s="68">
        <v>1612</v>
      </c>
      <c r="D15" s="69">
        <f>AVERAGE(B15:C15)</f>
        <v>985</v>
      </c>
      <c r="E15" s="15"/>
      <c r="F15" s="20"/>
      <c r="G15" s="19"/>
    </row>
    <row r="16" spans="1:7" ht="14.25">
      <c r="A16" s="18" t="s">
        <v>31</v>
      </c>
      <c r="B16" s="68">
        <v>644</v>
      </c>
      <c r="C16" s="68">
        <v>1418</v>
      </c>
      <c r="D16" s="69">
        <f>AVERAGE(B16:C16)</f>
        <v>1031</v>
      </c>
      <c r="E16" s="15"/>
      <c r="F16" s="20"/>
      <c r="G16" s="19"/>
    </row>
    <row r="17" spans="1:7" ht="14.25">
      <c r="A17" s="18" t="s">
        <v>32</v>
      </c>
      <c r="B17" s="68">
        <v>808</v>
      </c>
      <c r="C17" s="68">
        <v>2104</v>
      </c>
      <c r="D17" s="69">
        <f>AVERAGE(B17:C17)</f>
        <v>1456</v>
      </c>
      <c r="E17" s="15"/>
      <c r="F17" s="20"/>
      <c r="G17" s="19"/>
    </row>
    <row r="18" spans="1:7" ht="14.25">
      <c r="A18" s="18" t="s">
        <v>33</v>
      </c>
      <c r="B18" s="68">
        <v>1372</v>
      </c>
      <c r="C18" s="68">
        <v>1426</v>
      </c>
      <c r="D18" s="69">
        <f>AVERAGE(B18:C18)</f>
        <v>1399</v>
      </c>
      <c r="E18" s="15"/>
      <c r="F18" s="20"/>
      <c r="G18" s="19"/>
    </row>
    <row r="19" spans="1:7" ht="15" thickBot="1">
      <c r="A19" s="18" t="s">
        <v>34</v>
      </c>
      <c r="B19" s="68"/>
      <c r="C19" s="68"/>
      <c r="D19" s="70">
        <v>1782</v>
      </c>
      <c r="E19" s="15"/>
      <c r="F19" s="20"/>
      <c r="G19" s="19"/>
    </row>
    <row r="20" spans="1:7" ht="15" thickBot="1">
      <c r="A20" s="23"/>
      <c r="B20" s="71"/>
      <c r="C20" s="72"/>
      <c r="D20" s="73">
        <f>AVERAGE(D8:D19)</f>
        <v>1226</v>
      </c>
      <c r="E20" s="51" t="s">
        <v>22</v>
      </c>
      <c r="F20" s="24"/>
      <c r="G20" s="19"/>
    </row>
    <row r="21" spans="1:7" ht="14.25">
      <c r="A21" s="15"/>
      <c r="B21" s="16"/>
      <c r="C21" s="16"/>
      <c r="D21" s="2"/>
      <c r="E21" s="3"/>
      <c r="G21" s="19"/>
    </row>
    <row r="22" spans="1:10" ht="15" thickBot="1">
      <c r="A22" s="15"/>
      <c r="B22" s="16"/>
      <c r="C22" s="16"/>
      <c r="D22" s="2"/>
      <c r="E22" s="3"/>
      <c r="G22" s="19"/>
      <c r="H22" s="29"/>
      <c r="I22" s="29"/>
      <c r="J22" s="29"/>
    </row>
    <row r="23" spans="1:10" s="5" customFormat="1" ht="30" customHeight="1">
      <c r="A23" s="114" t="s">
        <v>104</v>
      </c>
      <c r="B23" s="115"/>
      <c r="C23" s="115"/>
      <c r="D23" s="115"/>
      <c r="E23" s="115"/>
      <c r="F23" s="116"/>
      <c r="G23" s="27"/>
      <c r="H23" s="15"/>
      <c r="I23" s="15"/>
      <c r="J23" s="15"/>
    </row>
    <row r="24" spans="1:10" s="5" customFormat="1" ht="14.25" customHeight="1">
      <c r="A24" s="117" t="s">
        <v>75</v>
      </c>
      <c r="B24" s="118"/>
      <c r="C24" s="44">
        <v>327167434</v>
      </c>
      <c r="D24" s="27"/>
      <c r="E24" s="52"/>
      <c r="F24" s="25"/>
      <c r="G24" s="15"/>
      <c r="H24" s="15"/>
      <c r="I24" s="15"/>
      <c r="J24" s="15"/>
    </row>
    <row r="25" spans="1:10" s="5" customFormat="1" ht="13.5" customHeight="1">
      <c r="A25" s="117" t="s">
        <v>103</v>
      </c>
      <c r="B25" s="118"/>
      <c r="C25" s="44">
        <v>329158518</v>
      </c>
      <c r="D25" s="27"/>
      <c r="E25" s="52"/>
      <c r="F25" s="25"/>
      <c r="G25" s="15"/>
      <c r="H25" s="15"/>
      <c r="I25" s="15"/>
      <c r="J25" s="15"/>
    </row>
    <row r="26" spans="1:10" s="5" customFormat="1" ht="14.25" customHeight="1">
      <c r="A26" s="117" t="s">
        <v>121</v>
      </c>
      <c r="B26" s="118"/>
      <c r="C26" s="45">
        <f>(C25-C24)/C24</f>
        <v>0.0060858257671208196</v>
      </c>
      <c r="D26" s="27"/>
      <c r="E26" s="15"/>
      <c r="F26" s="25"/>
      <c r="G26" s="15"/>
      <c r="H26" s="15"/>
      <c r="I26" s="15"/>
      <c r="J26" s="15"/>
    </row>
    <row r="27" spans="1:10" s="5" customFormat="1" ht="14.25">
      <c r="A27" s="26"/>
      <c r="B27" s="15"/>
      <c r="C27" s="15"/>
      <c r="D27" s="15"/>
      <c r="E27" s="46"/>
      <c r="F27" s="25"/>
      <c r="G27" s="15"/>
      <c r="H27" s="15"/>
      <c r="I27" s="15"/>
      <c r="J27" s="15"/>
    </row>
    <row r="28" spans="1:10" s="5" customFormat="1" ht="46.5" customHeight="1">
      <c r="A28" s="117" t="s">
        <v>123</v>
      </c>
      <c r="B28" s="118"/>
      <c r="C28" s="118"/>
      <c r="D28" s="118"/>
      <c r="E28" s="118"/>
      <c r="F28" s="119"/>
      <c r="G28" s="27"/>
      <c r="H28" s="27"/>
      <c r="I28" s="15"/>
      <c r="J28" s="15"/>
    </row>
    <row r="29" spans="1:10" s="5" customFormat="1" ht="28.5" customHeight="1">
      <c r="A29" s="117" t="s">
        <v>122</v>
      </c>
      <c r="B29" s="118"/>
      <c r="C29" s="118"/>
      <c r="D29" s="118"/>
      <c r="E29" s="118"/>
      <c r="F29" s="119"/>
      <c r="G29" s="27"/>
      <c r="H29" s="27"/>
      <c r="I29" s="15"/>
      <c r="J29" s="15"/>
    </row>
    <row r="30" spans="1:10" s="5" customFormat="1" ht="14.25">
      <c r="A30" s="117" t="s">
        <v>39</v>
      </c>
      <c r="B30" s="118"/>
      <c r="C30" s="118"/>
      <c r="D30" s="42">
        <v>4.5</v>
      </c>
      <c r="E30" s="59"/>
      <c r="F30" s="60"/>
      <c r="G30" s="59"/>
      <c r="H30" s="27"/>
      <c r="I30" s="15"/>
      <c r="J30" s="15"/>
    </row>
    <row r="31" spans="1:10" s="5" customFormat="1" ht="14.25">
      <c r="A31" s="26"/>
      <c r="B31" s="15"/>
      <c r="C31" s="15"/>
      <c r="D31" s="15"/>
      <c r="E31" s="15"/>
      <c r="F31" s="25"/>
      <c r="G31" s="15"/>
      <c r="H31" s="15"/>
      <c r="I31" s="15"/>
      <c r="J31" s="15"/>
    </row>
    <row r="32" spans="1:10" s="5" customFormat="1" ht="30.75" customHeight="1">
      <c r="A32" s="117" t="s">
        <v>70</v>
      </c>
      <c r="B32" s="118"/>
      <c r="C32" s="118"/>
      <c r="D32" s="118"/>
      <c r="E32" s="118"/>
      <c r="F32" s="119"/>
      <c r="G32" s="27"/>
      <c r="H32" s="15"/>
      <c r="I32" s="15"/>
      <c r="J32" s="15"/>
    </row>
    <row r="33" spans="1:10" s="5" customFormat="1" ht="14.25" customHeight="1">
      <c r="A33" s="117" t="s">
        <v>40</v>
      </c>
      <c r="B33" s="118"/>
      <c r="C33" s="43">
        <v>3531905.43</v>
      </c>
      <c r="D33" s="27"/>
      <c r="E33" s="27"/>
      <c r="F33" s="50"/>
      <c r="G33" s="27"/>
      <c r="H33" s="15"/>
      <c r="I33" s="15"/>
      <c r="J33" s="15"/>
    </row>
    <row r="34" spans="1:10" ht="14.25">
      <c r="A34" s="28"/>
      <c r="B34" s="16"/>
      <c r="C34" s="16"/>
      <c r="D34" s="2"/>
      <c r="E34" s="3"/>
      <c r="F34" s="20"/>
      <c r="G34" s="19"/>
      <c r="H34" s="29"/>
      <c r="I34" s="29"/>
      <c r="J34" s="29"/>
    </row>
    <row r="35" spans="1:10" s="1" customFormat="1" ht="42.75">
      <c r="A35" s="30" t="s">
        <v>14</v>
      </c>
      <c r="B35" s="31" t="s">
        <v>35</v>
      </c>
      <c r="C35" s="32" t="s">
        <v>36</v>
      </c>
      <c r="D35" s="32" t="s">
        <v>15</v>
      </c>
      <c r="E35" s="33" t="s">
        <v>16</v>
      </c>
      <c r="F35" s="34" t="s">
        <v>17</v>
      </c>
      <c r="G35" s="32"/>
      <c r="H35" s="32"/>
      <c r="I35" s="32"/>
      <c r="J35" s="32"/>
    </row>
    <row r="36" spans="1:10" ht="14.25">
      <c r="A36" s="35">
        <v>2019</v>
      </c>
      <c r="B36" s="36">
        <f>C25</f>
        <v>329158518</v>
      </c>
      <c r="C36" s="37">
        <f>B36*$D$30*365</f>
        <v>540642865815</v>
      </c>
      <c r="D36" s="38">
        <f>C36/$D$20</f>
        <v>440981130.3548124</v>
      </c>
      <c r="E36" s="39">
        <f>D36/(1760*1760*10)</f>
        <v>14.23621934254947</v>
      </c>
      <c r="F36" s="53">
        <f>E36</f>
        <v>14.23621934254947</v>
      </c>
      <c r="G36" s="47"/>
      <c r="H36" s="29"/>
      <c r="I36" s="29"/>
      <c r="J36" s="29"/>
    </row>
    <row r="37" spans="1:10" ht="14.25">
      <c r="A37" s="35">
        <v>2020</v>
      </c>
      <c r="B37" s="38">
        <f>B36+(B36*$C$26)</f>
        <v>331161719.3903117</v>
      </c>
      <c r="C37" s="37">
        <f aca="true" t="shared" si="0" ref="C37:C100">B37*$D$30*365</f>
        <v>543933124098.587</v>
      </c>
      <c r="D37" s="38">
        <f aca="true" t="shared" si="1" ref="D37:D100">C37/$D$20</f>
        <v>443664864.68073976</v>
      </c>
      <c r="E37" s="39">
        <f aca="true" t="shared" si="2" ref="E37:E100">D37/(1760*1760*10)</f>
        <v>14.322858493050742</v>
      </c>
      <c r="F37" s="53">
        <f>F36+E37</f>
        <v>28.559077835600213</v>
      </c>
      <c r="G37" s="47"/>
      <c r="H37" s="29"/>
      <c r="I37" s="29"/>
      <c r="J37" s="29"/>
    </row>
    <row r="38" spans="1:10" ht="14.25">
      <c r="A38" s="35">
        <v>2021</v>
      </c>
      <c r="B38" s="38">
        <f aca="true" t="shared" si="3" ref="B38:B101">B37+(B37*$C$26)</f>
        <v>333177111.9152613</v>
      </c>
      <c r="C38" s="37">
        <f t="shared" si="0"/>
        <v>547243406320.8167</v>
      </c>
      <c r="D38" s="38">
        <f t="shared" si="1"/>
        <v>446364931.74618</v>
      </c>
      <c r="E38" s="39">
        <f t="shared" si="2"/>
        <v>14.410024914326575</v>
      </c>
      <c r="F38" s="53">
        <f aca="true" t="shared" si="4" ref="F38:F101">F37+E38</f>
        <v>42.96910274992679</v>
      </c>
      <c r="G38" s="47"/>
      <c r="H38" s="29"/>
      <c r="I38" s="29"/>
      <c r="J38" s="29"/>
    </row>
    <row r="39" spans="1:10" ht="14.25">
      <c r="A39" s="35">
        <v>2022</v>
      </c>
      <c r="B39" s="38">
        <f t="shared" si="3"/>
        <v>335204769.76797014</v>
      </c>
      <c r="C39" s="37">
        <f t="shared" si="0"/>
        <v>550573834343.891</v>
      </c>
      <c r="D39" s="38">
        <f t="shared" si="1"/>
        <v>449081430.9493401</v>
      </c>
      <c r="E39" s="39">
        <f t="shared" si="2"/>
        <v>14.497721815255039</v>
      </c>
      <c r="F39" s="53">
        <f t="shared" si="4"/>
        <v>57.46682456518183</v>
      </c>
      <c r="G39" s="47"/>
      <c r="H39" s="29"/>
      <c r="I39" s="29"/>
      <c r="J39" s="29"/>
    </row>
    <row r="40" spans="1:10" ht="14.25">
      <c r="A40" s="35">
        <v>2023</v>
      </c>
      <c r="B40" s="38">
        <f t="shared" si="3"/>
        <v>337244767.5930859</v>
      </c>
      <c r="C40" s="37">
        <f t="shared" si="0"/>
        <v>553924530771.6436</v>
      </c>
      <c r="D40" s="38">
        <f t="shared" si="1"/>
        <v>451814462.2933471</v>
      </c>
      <c r="E40" s="39">
        <f t="shared" si="2"/>
        <v>14.585952424242869</v>
      </c>
      <c r="F40" s="53">
        <f t="shared" si="4"/>
        <v>72.0527769894247</v>
      </c>
      <c r="G40" s="47"/>
      <c r="H40" s="29"/>
      <c r="I40" s="29"/>
      <c r="J40" s="29"/>
    </row>
    <row r="41" spans="1:10" ht="14.25">
      <c r="A41" s="35">
        <v>2024</v>
      </c>
      <c r="B41" s="38">
        <f t="shared" si="3"/>
        <v>339297180.48953056</v>
      </c>
      <c r="C41" s="37">
        <f t="shared" si="0"/>
        <v>557295618954.054</v>
      </c>
      <c r="D41" s="38">
        <f t="shared" si="1"/>
        <v>454564126.38992983</v>
      </c>
      <c r="E41" s="39">
        <f t="shared" si="2"/>
        <v>14.674719989344325</v>
      </c>
      <c r="F41" s="53">
        <f t="shared" si="4"/>
        <v>86.72749697876903</v>
      </c>
      <c r="G41" s="47"/>
      <c r="H41" s="29"/>
      <c r="I41" s="29"/>
      <c r="J41" s="29"/>
    </row>
    <row r="42" spans="1:10" ht="14.25">
      <c r="A42" s="35">
        <v>2025</v>
      </c>
      <c r="B42" s="38">
        <f t="shared" si="3"/>
        <v>341362084.0132652</v>
      </c>
      <c r="C42" s="37">
        <f t="shared" si="0"/>
        <v>560687222991.7881</v>
      </c>
      <c r="D42" s="38">
        <f t="shared" si="1"/>
        <v>457330524.4631224</v>
      </c>
      <c r="E42" s="39">
        <f t="shared" si="2"/>
        <v>14.76402777838076</v>
      </c>
      <c r="F42" s="53">
        <f t="shared" si="4"/>
        <v>101.49152475714979</v>
      </c>
      <c r="G42" s="47"/>
      <c r="H42" s="29"/>
      <c r="I42" s="29"/>
      <c r="J42" s="29"/>
    </row>
    <row r="43" spans="1:10" ht="14.25">
      <c r="A43" s="35">
        <v>2026</v>
      </c>
      <c r="B43" s="38">
        <f t="shared" si="3"/>
        <v>343439554.1800712</v>
      </c>
      <c r="C43" s="37">
        <f t="shared" si="0"/>
        <v>564099467740.767</v>
      </c>
      <c r="D43" s="38">
        <f t="shared" si="1"/>
        <v>460113758.352991</v>
      </c>
      <c r="E43" s="39">
        <f t="shared" si="2"/>
        <v>14.853879079060917</v>
      </c>
      <c r="F43" s="53">
        <f t="shared" si="4"/>
        <v>116.3454038362107</v>
      </c>
      <c r="G43" s="47"/>
      <c r="H43" s="29"/>
      <c r="I43" s="29"/>
      <c r="J43" s="29"/>
    </row>
    <row r="44" spans="1:10" ht="14.25">
      <c r="A44" s="35">
        <v>2027</v>
      </c>
      <c r="B44" s="38">
        <f t="shared" si="3"/>
        <v>345529667.46834874</v>
      </c>
      <c r="C44" s="37">
        <f t="shared" si="0"/>
        <v>567532478816.7628</v>
      </c>
      <c r="D44" s="38">
        <f t="shared" si="1"/>
        <v>462913930.5193824</v>
      </c>
      <c r="E44" s="39">
        <f t="shared" si="2"/>
        <v>14.944277199101963</v>
      </c>
      <c r="F44" s="53">
        <f t="shared" si="4"/>
        <v>131.28968103531267</v>
      </c>
      <c r="G44" s="47"/>
      <c r="H44" s="29"/>
      <c r="I44" s="29"/>
      <c r="J44" s="29"/>
    </row>
    <row r="45" spans="1:10" ht="14.25">
      <c r="A45" s="35">
        <v>2028</v>
      </c>
      <c r="B45" s="38">
        <f t="shared" si="3"/>
        <v>347632500.8219323</v>
      </c>
      <c r="C45" s="37">
        <f t="shared" si="0"/>
        <v>570986382600.0238</v>
      </c>
      <c r="D45" s="38">
        <f t="shared" si="1"/>
        <v>465731144.04569644</v>
      </c>
      <c r="E45" s="39">
        <f t="shared" si="2"/>
        <v>15.035225466351253</v>
      </c>
      <c r="F45" s="53">
        <f t="shared" si="4"/>
        <v>146.32490650166392</v>
      </c>
      <c r="G45" s="47"/>
      <c r="H45" s="29"/>
      <c r="I45" s="29"/>
      <c r="J45" s="29"/>
    </row>
    <row r="46" spans="1:10" ht="14.25">
      <c r="A46" s="35">
        <v>2029</v>
      </c>
      <c r="B46" s="38">
        <f t="shared" si="3"/>
        <v>349748131.6529231</v>
      </c>
      <c r="C46" s="37">
        <f t="shared" si="0"/>
        <v>574461306239.9261</v>
      </c>
      <c r="D46" s="38">
        <f t="shared" si="1"/>
        <v>468565502.6426804</v>
      </c>
      <c r="E46" s="39">
        <f t="shared" si="2"/>
        <v>15.126727228908846</v>
      </c>
      <c r="F46" s="53">
        <f t="shared" si="4"/>
        <v>161.45163373057275</v>
      </c>
      <c r="G46" s="47"/>
      <c r="H46" s="29"/>
      <c r="I46" s="29"/>
      <c r="J46" s="29"/>
    </row>
    <row r="47" spans="1:10" ht="14.25">
      <c r="A47" s="35">
        <v>2030</v>
      </c>
      <c r="B47" s="38">
        <f t="shared" si="3"/>
        <v>351876637.8445388</v>
      </c>
      <c r="C47" s="37">
        <f t="shared" si="0"/>
        <v>577957377659.655</v>
      </c>
      <c r="D47" s="38">
        <f t="shared" si="1"/>
        <v>471417110.6522472</v>
      </c>
      <c r="E47" s="39">
        <f t="shared" si="2"/>
        <v>15.218785855250749</v>
      </c>
      <c r="F47" s="53">
        <f t="shared" si="4"/>
        <v>176.6704195858235</v>
      </c>
      <c r="G47" s="47"/>
      <c r="H47" s="29"/>
      <c r="I47" s="29"/>
      <c r="J47" s="29"/>
    </row>
    <row r="48" spans="1:10" ht="14.25">
      <c r="A48" s="35">
        <v>2031</v>
      </c>
      <c r="B48" s="38">
        <f t="shared" si="3"/>
        <v>354018097.75398093</v>
      </c>
      <c r="C48" s="37">
        <f t="shared" si="0"/>
        <v>581474725560.9137</v>
      </c>
      <c r="D48" s="38">
        <f t="shared" si="1"/>
        <v>474286073.0513162</v>
      </c>
      <c r="E48" s="39">
        <f t="shared" si="2"/>
        <v>15.311404734352925</v>
      </c>
      <c r="F48" s="53">
        <f t="shared" si="4"/>
        <v>191.98182432017643</v>
      </c>
      <c r="G48" s="47"/>
      <c r="H48" s="29"/>
      <c r="I48" s="29"/>
      <c r="J48" s="29"/>
    </row>
    <row r="49" spans="1:10" ht="14.25">
      <c r="A49" s="35">
        <v>2032</v>
      </c>
      <c r="B49" s="38">
        <f t="shared" si="3"/>
        <v>356172590.2153192</v>
      </c>
      <c r="C49" s="37">
        <f t="shared" si="0"/>
        <v>585013479428.6617</v>
      </c>
      <c r="D49" s="38">
        <f t="shared" si="1"/>
        <v>477172495.4556784</v>
      </c>
      <c r="E49" s="39">
        <f t="shared" si="2"/>
        <v>15.404587275816064</v>
      </c>
      <c r="F49" s="53">
        <f t="shared" si="4"/>
        <v>207.38641159599248</v>
      </c>
      <c r="G49" s="47"/>
      <c r="H49" s="29"/>
      <c r="I49" s="29"/>
      <c r="J49" s="29"/>
    </row>
    <row r="50" spans="1:10" ht="14.25">
      <c r="A50" s="35">
        <v>2033</v>
      </c>
      <c r="B50" s="38">
        <f t="shared" si="3"/>
        <v>358340194.54239374</v>
      </c>
      <c r="C50" s="37">
        <f t="shared" si="0"/>
        <v>588573769535.8817</v>
      </c>
      <c r="D50" s="38">
        <f t="shared" si="1"/>
        <v>480076484.12388396</v>
      </c>
      <c r="E50" s="39">
        <f t="shared" si="2"/>
        <v>15.498336909991089</v>
      </c>
      <c r="F50" s="53">
        <f t="shared" si="4"/>
        <v>222.88474850598357</v>
      </c>
      <c r="G50" s="47"/>
      <c r="H50" s="29"/>
      <c r="I50" s="29"/>
      <c r="J50" s="29"/>
    </row>
    <row r="51" spans="1:10" ht="14.25">
      <c r="A51" s="35">
        <v>2034</v>
      </c>
      <c r="B51" s="38">
        <f t="shared" si="3"/>
        <v>360520990.53173494</v>
      </c>
      <c r="C51" s="37">
        <f t="shared" si="0"/>
        <v>592155726948.3746</v>
      </c>
      <c r="D51" s="38">
        <f t="shared" si="1"/>
        <v>482998145.96115386</v>
      </c>
      <c r="E51" s="39">
        <f t="shared" si="2"/>
        <v>15.592657088105431</v>
      </c>
      <c r="F51" s="53">
        <f t="shared" si="4"/>
        <v>238.477405594089</v>
      </c>
      <c r="G51" s="47"/>
      <c r="H51" s="29"/>
      <c r="I51" s="29"/>
      <c r="J51" s="29"/>
    </row>
    <row r="52" spans="1:10" ht="14.25">
      <c r="A52" s="35">
        <v>2035</v>
      </c>
      <c r="B52" s="38">
        <f t="shared" si="3"/>
        <v>362715058.4655009</v>
      </c>
      <c r="C52" s="37">
        <f t="shared" si="0"/>
        <v>595759483529.5852</v>
      </c>
      <c r="D52" s="38">
        <f t="shared" si="1"/>
        <v>485937588.52331585</v>
      </c>
      <c r="E52" s="39">
        <f t="shared" si="2"/>
        <v>15.687551282390103</v>
      </c>
      <c r="F52" s="53">
        <f t="shared" si="4"/>
        <v>254.1649568764791</v>
      </c>
      <c r="G52" s="47"/>
      <c r="H52" s="29"/>
      <c r="I52" s="29"/>
      <c r="J52" s="29"/>
    </row>
    <row r="53" spans="1:10" ht="14.25">
      <c r="A53" s="35">
        <v>2036</v>
      </c>
      <c r="B53" s="38">
        <f t="shared" si="3"/>
        <v>364922479.114433</v>
      </c>
      <c r="C53" s="37">
        <f t="shared" si="0"/>
        <v>599385171945.4562</v>
      </c>
      <c r="D53" s="38">
        <f t="shared" si="1"/>
        <v>488894920.0207636</v>
      </c>
      <c r="E53" s="39">
        <f t="shared" si="2"/>
        <v>15.783022986207502</v>
      </c>
      <c r="F53" s="53">
        <f t="shared" si="4"/>
        <v>269.9479798626866</v>
      </c>
      <c r="G53" s="47"/>
      <c r="H53" s="29"/>
      <c r="I53" s="29"/>
      <c r="J53" s="29"/>
    </row>
    <row r="54" spans="1:10" ht="14.25">
      <c r="A54" s="35">
        <v>2037</v>
      </c>
      <c r="B54" s="38">
        <f t="shared" si="3"/>
        <v>367143333.7408292</v>
      </c>
      <c r="C54" s="37">
        <f t="shared" si="0"/>
        <v>603032925669.312</v>
      </c>
      <c r="D54" s="38">
        <f t="shared" si="1"/>
        <v>491870249.32244045</v>
      </c>
      <c r="E54" s="39">
        <f t="shared" si="2"/>
        <v>15.879075714180024</v>
      </c>
      <c r="F54" s="53">
        <f t="shared" si="4"/>
        <v>285.82705557686666</v>
      </c>
      <c r="G54" s="47"/>
      <c r="H54" s="29"/>
      <c r="I54" s="29"/>
      <c r="J54" s="29"/>
    </row>
    <row r="55" spans="1:10" ht="14.25">
      <c r="A55" s="35">
        <v>2038</v>
      </c>
      <c r="B55" s="38">
        <f t="shared" si="3"/>
        <v>369377704.1015358</v>
      </c>
      <c r="C55" s="37">
        <f t="shared" si="0"/>
        <v>606702878986.7726</v>
      </c>
      <c r="D55" s="38">
        <f t="shared" si="1"/>
        <v>494863685.95984715</v>
      </c>
      <c r="E55" s="39">
        <f t="shared" si="2"/>
        <v>15.975713002319445</v>
      </c>
      <c r="F55" s="53">
        <f t="shared" si="4"/>
        <v>301.8027685791861</v>
      </c>
      <c r="G55" s="47"/>
      <c r="H55" s="29"/>
      <c r="I55" s="29"/>
      <c r="J55" s="29"/>
    </row>
    <row r="56" spans="1:10" ht="14.25">
      <c r="A56" s="35">
        <v>2039</v>
      </c>
      <c r="B56" s="38">
        <f t="shared" si="3"/>
        <v>371625672.4509569</v>
      </c>
      <c r="C56" s="37">
        <f t="shared" si="0"/>
        <v>610395167000.6967</v>
      </c>
      <c r="D56" s="38">
        <f t="shared" si="1"/>
        <v>497875340.13107395</v>
      </c>
      <c r="E56" s="39">
        <f t="shared" si="2"/>
        <v>16.07293840815709</v>
      </c>
      <c r="F56" s="53">
        <f t="shared" si="4"/>
        <v>317.87570698734316</v>
      </c>
      <c r="G56" s="47"/>
      <c r="H56" s="29"/>
      <c r="I56" s="29"/>
      <c r="J56" s="29"/>
    </row>
    <row r="57" spans="1:9" ht="14.25">
      <c r="A57" s="35">
        <v>2040</v>
      </c>
      <c r="B57" s="38">
        <f t="shared" si="3"/>
        <v>373887321.5440825</v>
      </c>
      <c r="C57" s="37">
        <f t="shared" si="0"/>
        <v>614109925636.1555</v>
      </c>
      <c r="D57" s="38">
        <f t="shared" si="1"/>
        <v>500905322.7048577</v>
      </c>
      <c r="E57" s="39">
        <f t="shared" si="2"/>
        <v>16.1707555108748</v>
      </c>
      <c r="F57" s="53">
        <f t="shared" si="4"/>
        <v>334.046462498218</v>
      </c>
      <c r="G57" s="47"/>
      <c r="H57" s="29"/>
      <c r="I57" s="29"/>
    </row>
    <row r="58" spans="1:9" ht="14.25">
      <c r="A58" s="35">
        <v>2041</v>
      </c>
      <c r="B58" s="38">
        <f t="shared" si="3"/>
        <v>376162734.6395353</v>
      </c>
      <c r="C58" s="37">
        <f t="shared" si="0"/>
        <v>617847291645.4368</v>
      </c>
      <c r="D58" s="38">
        <f t="shared" si="1"/>
        <v>503953745.22466296</v>
      </c>
      <c r="E58" s="39">
        <f t="shared" si="2"/>
        <v>16.269167911436693</v>
      </c>
      <c r="F58" s="53">
        <f t="shared" si="4"/>
        <v>350.31563040965466</v>
      </c>
      <c r="G58" s="47"/>
      <c r="H58" s="29"/>
      <c r="I58" s="29"/>
    </row>
    <row r="59" spans="1:9" ht="14.25">
      <c r="A59" s="35">
        <v>2042</v>
      </c>
      <c r="B59" s="38">
        <f t="shared" si="3"/>
        <v>378451995.50263524</v>
      </c>
      <c r="C59" s="37">
        <f t="shared" si="0"/>
        <v>621607402613.0784</v>
      </c>
      <c r="D59" s="38">
        <f t="shared" si="1"/>
        <v>507020719.9127882</v>
      </c>
      <c r="E59" s="39">
        <f t="shared" si="2"/>
        <v>16.368179232721726</v>
      </c>
      <c r="F59" s="53">
        <f t="shared" si="4"/>
        <v>366.6838096423764</v>
      </c>
      <c r="G59" s="47"/>
      <c r="H59" s="29"/>
      <c r="I59" s="29"/>
    </row>
    <row r="60" spans="1:9" ht="14.25">
      <c r="A60" s="35">
        <v>2043</v>
      </c>
      <c r="B60" s="38">
        <f t="shared" si="3"/>
        <v>380755188.40848345</v>
      </c>
      <c r="C60" s="37">
        <f t="shared" si="0"/>
        <v>625390396960.9341</v>
      </c>
      <c r="D60" s="38">
        <f t="shared" si="1"/>
        <v>510106359.6744976</v>
      </c>
      <c r="E60" s="39">
        <f t="shared" si="2"/>
        <v>16.467793119657077</v>
      </c>
      <c r="F60" s="53">
        <f t="shared" si="4"/>
        <v>383.15160276203346</v>
      </c>
      <c r="G60" s="47"/>
      <c r="H60" s="29"/>
      <c r="I60" s="29"/>
    </row>
    <row r="61" spans="1:9" ht="14.25">
      <c r="A61" s="35">
        <v>2044</v>
      </c>
      <c r="B61" s="38">
        <f t="shared" si="3"/>
        <v>383072398.1450647</v>
      </c>
      <c r="C61" s="37">
        <f t="shared" si="0"/>
        <v>629196413953.2688</v>
      </c>
      <c r="D61" s="38">
        <f t="shared" si="1"/>
        <v>513210778.10217685</v>
      </c>
      <c r="E61" s="39">
        <f t="shared" si="2"/>
        <v>16.5680132393523</v>
      </c>
      <c r="F61" s="53">
        <f t="shared" si="4"/>
        <v>399.71961600138576</v>
      </c>
      <c r="G61" s="47"/>
      <c r="H61" s="29"/>
      <c r="I61" s="29"/>
    </row>
    <row r="62" spans="1:9" ht="14.25">
      <c r="A62" s="35">
        <v>2045</v>
      </c>
      <c r="B62" s="38">
        <f t="shared" si="3"/>
        <v>385403710.0163687</v>
      </c>
      <c r="C62" s="37">
        <f t="shared" si="0"/>
        <v>633025593701.8856</v>
      </c>
      <c r="D62" s="38">
        <f t="shared" si="1"/>
        <v>516334089.4795152</v>
      </c>
      <c r="E62" s="39">
        <f t="shared" si="2"/>
        <v>16.66884328123435</v>
      </c>
      <c r="F62" s="53">
        <f t="shared" si="4"/>
        <v>416.3884592826201</v>
      </c>
      <c r="G62" s="47"/>
      <c r="H62" s="29"/>
      <c r="I62" s="29"/>
    </row>
    <row r="63" spans="1:9" ht="14.25">
      <c r="A63" s="35">
        <v>2046</v>
      </c>
      <c r="B63" s="38">
        <f t="shared" si="3"/>
        <v>387749209.8455303</v>
      </c>
      <c r="C63" s="37">
        <f t="shared" si="0"/>
        <v>636878077171.2836</v>
      </c>
      <c r="D63" s="38">
        <f t="shared" si="1"/>
        <v>519476408.78571254</v>
      </c>
      <c r="E63" s="39">
        <f t="shared" si="2"/>
        <v>16.770286957183384</v>
      </c>
      <c r="F63" s="53">
        <f t="shared" si="4"/>
        <v>433.15874623980346</v>
      </c>
      <c r="G63" s="47"/>
      <c r="H63" s="29"/>
      <c r="I63" s="29"/>
    </row>
    <row r="64" spans="1:9" ht="14.25">
      <c r="A64" s="35">
        <v>2047</v>
      </c>
      <c r="B64" s="38">
        <f t="shared" si="3"/>
        <v>390108983.97798896</v>
      </c>
      <c r="C64" s="37">
        <f t="shared" si="0"/>
        <v>640754006183.8469</v>
      </c>
      <c r="D64" s="38">
        <f t="shared" si="1"/>
        <v>522637851.69971204</v>
      </c>
      <c r="E64" s="39">
        <f t="shared" si="2"/>
        <v>16.872348001669423</v>
      </c>
      <c r="F64" s="53">
        <f t="shared" si="4"/>
        <v>450.0310942414729</v>
      </c>
      <c r="G64" s="47"/>
      <c r="H64" s="29"/>
      <c r="I64" s="29"/>
    </row>
    <row r="65" spans="1:9" ht="14.25">
      <c r="A65" s="35">
        <v>2048</v>
      </c>
      <c r="B65" s="38">
        <f t="shared" si="3"/>
        <v>392483119.28466755</v>
      </c>
      <c r="C65" s="37">
        <f t="shared" si="0"/>
        <v>644653523425.0664</v>
      </c>
      <c r="D65" s="38">
        <f t="shared" si="1"/>
        <v>525818534.60445875</v>
      </c>
      <c r="E65" s="39">
        <f t="shared" si="2"/>
        <v>16.97503017188981</v>
      </c>
      <c r="F65" s="53">
        <f t="shared" si="4"/>
        <v>467.00612441336267</v>
      </c>
      <c r="G65" s="47"/>
      <c r="H65" s="29"/>
      <c r="I65" s="29"/>
    </row>
    <row r="66" spans="1:9" ht="14.25">
      <c r="A66" s="35">
        <v>2049</v>
      </c>
      <c r="B66" s="38">
        <f t="shared" si="3"/>
        <v>394871703.16517013</v>
      </c>
      <c r="C66" s="37">
        <f t="shared" si="0"/>
        <v>648576772448.792</v>
      </c>
      <c r="D66" s="38">
        <f t="shared" si="1"/>
        <v>529018574.5911843</v>
      </c>
      <c r="E66" s="39">
        <f t="shared" si="2"/>
        <v>17.07833724790755</v>
      </c>
      <c r="F66" s="53">
        <f t="shared" si="4"/>
        <v>484.0844616612702</v>
      </c>
      <c r="G66" s="47"/>
      <c r="H66" s="29"/>
      <c r="I66" s="29"/>
    </row>
    <row r="67" spans="1:9" ht="14.25">
      <c r="A67" s="35">
        <v>2050</v>
      </c>
      <c r="B67" s="38">
        <f t="shared" si="3"/>
        <v>397274823.5509996</v>
      </c>
      <c r="C67" s="37">
        <f t="shared" si="0"/>
        <v>652523897682.5168</v>
      </c>
      <c r="D67" s="38">
        <f t="shared" si="1"/>
        <v>532238089.46371686</v>
      </c>
      <c r="E67" s="39">
        <f t="shared" si="2"/>
        <v>17.182273032790448</v>
      </c>
      <c r="F67" s="53">
        <f t="shared" si="4"/>
        <v>501.2667346940607</v>
      </c>
      <c r="G67" s="47"/>
      <c r="H67" s="29"/>
      <c r="I67" s="29"/>
    </row>
    <row r="68" spans="1:9" ht="14.25">
      <c r="A68" s="35">
        <v>2051</v>
      </c>
      <c r="B68" s="38">
        <f t="shared" si="3"/>
        <v>399692568.90879464</v>
      </c>
      <c r="C68" s="37">
        <f t="shared" si="0"/>
        <v>656495044432.6952</v>
      </c>
      <c r="D68" s="38">
        <f t="shared" si="1"/>
        <v>535477197.74281824</v>
      </c>
      <c r="E68" s="39">
        <f t="shared" si="2"/>
        <v>17.286841352751104</v>
      </c>
      <c r="F68" s="53">
        <f t="shared" si="4"/>
        <v>518.5535760468118</v>
      </c>
      <c r="G68" s="47"/>
      <c r="H68" s="29"/>
      <c r="I68" s="29"/>
    </row>
    <row r="69" spans="1:9" ht="14.25">
      <c r="A69" s="35">
        <v>2052</v>
      </c>
      <c r="B69" s="38">
        <f t="shared" si="3"/>
        <v>402125028.2435865</v>
      </c>
      <c r="C69" s="37">
        <f t="shared" si="0"/>
        <v>660490358890.0908</v>
      </c>
      <c r="D69" s="38">
        <f t="shared" si="1"/>
        <v>538736018.6705471</v>
      </c>
      <c r="E69" s="39">
        <f t="shared" si="2"/>
        <v>17.392046057287807</v>
      </c>
      <c r="F69" s="53">
        <f t="shared" si="4"/>
        <v>535.9456221040996</v>
      </c>
      <c r="G69" s="47"/>
      <c r="H69" s="29"/>
      <c r="I69" s="29"/>
    </row>
    <row r="70" spans="1:9" ht="14.25">
      <c r="A70" s="35">
        <v>2053</v>
      </c>
      <c r="B70" s="38">
        <f t="shared" si="3"/>
        <v>404572291.10207546</v>
      </c>
      <c r="C70" s="37">
        <f t="shared" si="0"/>
        <v>664509988135.1589</v>
      </c>
      <c r="D70" s="38">
        <f t="shared" si="1"/>
        <v>542014672.2146484</v>
      </c>
      <c r="E70" s="39">
        <f t="shared" si="2"/>
        <v>17.4978910193262</v>
      </c>
      <c r="F70" s="53">
        <f t="shared" si="4"/>
        <v>553.4435131234258</v>
      </c>
      <c r="G70" s="47"/>
      <c r="H70" s="29"/>
      <c r="I70" s="29"/>
    </row>
    <row r="71" spans="1:9" ht="14.25">
      <c r="A71" s="35">
        <v>2054</v>
      </c>
      <c r="B71" s="38">
        <f t="shared" si="3"/>
        <v>407034447.57592756</v>
      </c>
      <c r="C71" s="37">
        <f t="shared" si="0"/>
        <v>668554080143.461</v>
      </c>
      <c r="D71" s="38">
        <f t="shared" si="1"/>
        <v>545313279.0729699</v>
      </c>
      <c r="E71" s="39">
        <f t="shared" si="2"/>
        <v>17.60438013536189</v>
      </c>
      <c r="F71" s="53">
        <f t="shared" si="4"/>
        <v>571.0478932587877</v>
      </c>
      <c r="G71" s="47"/>
      <c r="H71" s="29"/>
      <c r="I71" s="29"/>
    </row>
    <row r="72" spans="1:9" ht="14.25">
      <c r="A72" s="35">
        <v>2055</v>
      </c>
      <c r="B72" s="38">
        <f t="shared" si="3"/>
        <v>409511588.3050909</v>
      </c>
      <c r="C72" s="37">
        <f t="shared" si="0"/>
        <v>672622783791.1118</v>
      </c>
      <c r="D72" s="38">
        <f t="shared" si="1"/>
        <v>548631960.6779052</v>
      </c>
      <c r="E72" s="39">
        <f t="shared" si="2"/>
        <v>17.71151732560386</v>
      </c>
      <c r="F72" s="53">
        <f t="shared" si="4"/>
        <v>588.7594105843915</v>
      </c>
      <c r="G72" s="47"/>
      <c r="H72" s="29"/>
      <c r="I72" s="29"/>
    </row>
    <row r="73" spans="1:9" ht="14.25">
      <c r="A73" s="35">
        <v>2056</v>
      </c>
      <c r="B73" s="38">
        <f t="shared" si="3"/>
        <v>412003804.4811326</v>
      </c>
      <c r="C73" s="37">
        <f t="shared" si="0"/>
        <v>676716248860.2604</v>
      </c>
      <c r="D73" s="38">
        <f t="shared" si="1"/>
        <v>551970839.2008649</v>
      </c>
      <c r="E73" s="39">
        <f t="shared" si="2"/>
        <v>17.81930653411883</v>
      </c>
      <c r="F73" s="53">
        <f t="shared" si="4"/>
        <v>606.5787171185103</v>
      </c>
      <c r="G73" s="47"/>
      <c r="H73" s="29"/>
      <c r="I73" s="29"/>
    </row>
    <row r="74" spans="1:9" ht="14.25">
      <c r="A74" s="35">
        <v>2057</v>
      </c>
      <c r="B74" s="38">
        <f t="shared" si="3"/>
        <v>414511187.8505957</v>
      </c>
      <c r="C74" s="37">
        <f t="shared" si="0"/>
        <v>680834626044.6034</v>
      </c>
      <c r="D74" s="38">
        <f t="shared" si="1"/>
        <v>555330037.5567727</v>
      </c>
      <c r="E74" s="39">
        <f t="shared" si="2"/>
        <v>17.927751728976393</v>
      </c>
      <c r="F74" s="53">
        <f t="shared" si="4"/>
        <v>624.5064688474868</v>
      </c>
      <c r="G74" s="47"/>
      <c r="H74" s="29"/>
      <c r="I74" s="29"/>
    </row>
    <row r="75" spans="1:9" ht="14.25">
      <c r="A75" s="35">
        <v>2058</v>
      </c>
      <c r="B75" s="38">
        <f t="shared" si="3"/>
        <v>417033830.71837676</v>
      </c>
      <c r="C75" s="37">
        <f t="shared" si="0"/>
        <v>684978066954.9338</v>
      </c>
      <c r="D75" s="38">
        <f t="shared" si="1"/>
        <v>558709679.408592</v>
      </c>
      <c r="E75" s="39">
        <f t="shared" si="2"/>
        <v>18.036856902395144</v>
      </c>
      <c r="F75" s="53">
        <f t="shared" si="4"/>
        <v>642.5433257498819</v>
      </c>
      <c r="G75" s="47"/>
      <c r="H75" s="29"/>
      <c r="I75" s="29"/>
    </row>
    <row r="76" spans="1:9" ht="14.25">
      <c r="A76" s="35">
        <v>2059</v>
      </c>
      <c r="B76" s="38">
        <f t="shared" si="3"/>
        <v>419571825.9511238</v>
      </c>
      <c r="C76" s="37">
        <f t="shared" si="0"/>
        <v>689146724124.7208</v>
      </c>
      <c r="D76" s="38">
        <f t="shared" si="1"/>
        <v>562109889.1718767</v>
      </c>
      <c r="E76" s="39">
        <f t="shared" si="2"/>
        <v>18.146626070889614</v>
      </c>
      <c r="F76" s="53">
        <f t="shared" si="4"/>
        <v>660.6899518207715</v>
      </c>
      <c r="G76" s="47"/>
      <c r="H76" s="29"/>
      <c r="I76" s="29"/>
    </row>
    <row r="77" spans="1:9" ht="14.25">
      <c r="A77" s="35">
        <v>2060</v>
      </c>
      <c r="B77" s="38">
        <f t="shared" si="3"/>
        <v>422125266.9806551</v>
      </c>
      <c r="C77" s="37">
        <f t="shared" si="0"/>
        <v>693340751015.726</v>
      </c>
      <c r="D77" s="38">
        <f t="shared" si="1"/>
        <v>565530792.0193523</v>
      </c>
      <c r="E77" s="39">
        <f t="shared" si="2"/>
        <v>18.25706327541814</v>
      </c>
      <c r="F77" s="53">
        <f t="shared" si="4"/>
        <v>678.9470150961896</v>
      </c>
      <c r="G77" s="47"/>
      <c r="H77" s="29"/>
      <c r="I77" s="29"/>
    </row>
    <row r="78" spans="1:9" ht="14.25">
      <c r="A78" s="35">
        <v>2061</v>
      </c>
      <c r="B78" s="38">
        <f t="shared" si="3"/>
        <v>424694247.8073987</v>
      </c>
      <c r="C78" s="37">
        <f t="shared" si="0"/>
        <v>697560302023.6523</v>
      </c>
      <c r="D78" s="38">
        <f t="shared" si="1"/>
        <v>568972513.8855239</v>
      </c>
      <c r="E78" s="39">
        <f t="shared" si="2"/>
        <v>18.368172581531635</v>
      </c>
      <c r="F78" s="53">
        <f t="shared" si="4"/>
        <v>697.3151876777213</v>
      </c>
      <c r="G78" s="47"/>
      <c r="H78" s="29"/>
      <c r="I78" s="29"/>
    </row>
    <row r="79" spans="1:9" ht="14.25">
      <c r="A79" s="35">
        <v>2062</v>
      </c>
      <c r="B79" s="38">
        <f t="shared" si="3"/>
        <v>427278863.00385296</v>
      </c>
      <c r="C79" s="37">
        <f t="shared" si="0"/>
        <v>701805532483.8285</v>
      </c>
      <c r="D79" s="38">
        <f t="shared" si="1"/>
        <v>572435181.4713119</v>
      </c>
      <c r="E79" s="39">
        <f t="shared" si="2"/>
        <v>18.479958079523243</v>
      </c>
      <c r="F79" s="53">
        <f t="shared" si="4"/>
        <v>715.7951457572445</v>
      </c>
      <c r="G79" s="47"/>
      <c r="H79" s="29"/>
      <c r="I79" s="29"/>
    </row>
    <row r="80" spans="1:9" ht="14.25">
      <c r="A80" s="35">
        <v>2063</v>
      </c>
      <c r="B80" s="38">
        <f t="shared" si="3"/>
        <v>429879207.7180679</v>
      </c>
      <c r="C80" s="37">
        <f t="shared" si="0"/>
        <v>706076598676.9265</v>
      </c>
      <c r="D80" s="38">
        <f t="shared" si="1"/>
        <v>575918922.2487166</v>
      </c>
      <c r="E80" s="39">
        <f t="shared" si="2"/>
        <v>18.59242388457892</v>
      </c>
      <c r="F80" s="53">
        <f t="shared" si="4"/>
        <v>734.3875696418235</v>
      </c>
      <c r="G80" s="47"/>
      <c r="H80" s="29"/>
      <c r="I80" s="29"/>
    </row>
    <row r="81" spans="1:9" ht="14.25">
      <c r="A81" s="35">
        <v>2064</v>
      </c>
      <c r="B81" s="38">
        <f t="shared" si="3"/>
        <v>432495377.677148</v>
      </c>
      <c r="C81" s="37">
        <f t="shared" si="0"/>
        <v>710373657834.7156</v>
      </c>
      <c r="D81" s="38">
        <f t="shared" si="1"/>
        <v>579423864.4655102</v>
      </c>
      <c r="E81" s="39">
        <f t="shared" si="2"/>
        <v>18.70557413692892</v>
      </c>
      <c r="F81" s="53">
        <f t="shared" si="4"/>
        <v>753.0931437787524</v>
      </c>
      <c r="G81" s="47"/>
      <c r="H81" s="29"/>
      <c r="I81" s="29"/>
    </row>
    <row r="82" spans="1:9" ht="14.25">
      <c r="A82" s="35">
        <v>2065</v>
      </c>
      <c r="B82" s="38">
        <f t="shared" si="3"/>
        <v>435127469.1907762</v>
      </c>
      <c r="C82" s="37">
        <f t="shared" si="0"/>
        <v>714696868145.85</v>
      </c>
      <c r="D82" s="38">
        <f t="shared" si="1"/>
        <v>582950137.1499592</v>
      </c>
      <c r="E82" s="39">
        <f t="shared" si="2"/>
        <v>18.819413002000232</v>
      </c>
      <c r="F82" s="53">
        <f t="shared" si="4"/>
        <v>771.9125567807527</v>
      </c>
      <c r="G82" s="47"/>
      <c r="H82" s="29"/>
      <c r="I82" s="29"/>
    </row>
    <row r="83" spans="1:9" ht="14.25">
      <c r="A83" s="35">
        <v>2066</v>
      </c>
      <c r="B83" s="38">
        <f t="shared" si="3"/>
        <v>437775579.1547595</v>
      </c>
      <c r="C83" s="37">
        <f t="shared" si="0"/>
        <v>719046388761.6925</v>
      </c>
      <c r="D83" s="38">
        <f t="shared" si="1"/>
        <v>586497870.115573</v>
      </c>
      <c r="E83" s="39">
        <f t="shared" si="2"/>
        <v>18.933944670569893</v>
      </c>
      <c r="F83" s="53">
        <f t="shared" si="4"/>
        <v>790.8465014513225</v>
      </c>
      <c r="G83" s="47"/>
      <c r="H83" s="29"/>
      <c r="I83" s="29"/>
    </row>
    <row r="84" spans="1:9" ht="14.25">
      <c r="A84" s="35">
        <v>2067</v>
      </c>
      <c r="B84" s="38">
        <f t="shared" si="3"/>
        <v>440439805.0545958</v>
      </c>
      <c r="C84" s="37">
        <f t="shared" si="0"/>
        <v>723422379802.1737</v>
      </c>
      <c r="D84" s="38">
        <f t="shared" si="1"/>
        <v>590067193.965884</v>
      </c>
      <c r="E84" s="39">
        <f t="shared" si="2"/>
        <v>19.04917335891929</v>
      </c>
      <c r="F84" s="53">
        <f t="shared" si="4"/>
        <v>809.8956748102419</v>
      </c>
      <c r="G84" s="47"/>
      <c r="H84" s="29"/>
      <c r="I84" s="29"/>
    </row>
    <row r="85" spans="1:9" ht="14.25">
      <c r="A85" s="35">
        <v>2068</v>
      </c>
      <c r="B85" s="38">
        <f t="shared" si="3"/>
        <v>443120244.96906275</v>
      </c>
      <c r="C85" s="37">
        <f t="shared" si="0"/>
        <v>727825002361.6855</v>
      </c>
      <c r="D85" s="38">
        <f t="shared" si="1"/>
        <v>593658240.0992541</v>
      </c>
      <c r="E85" s="39">
        <f t="shared" si="2"/>
        <v>19.16510330898935</v>
      </c>
      <c r="F85" s="53">
        <f t="shared" si="4"/>
        <v>829.0607781192313</v>
      </c>
      <c r="G85" s="47"/>
      <c r="H85" s="29"/>
      <c r="I85" s="29"/>
    </row>
    <row r="86" spans="1:9" ht="14.25">
      <c r="A86" s="35">
        <v>2069</v>
      </c>
      <c r="B86" s="38">
        <f t="shared" si="3"/>
        <v>445816997.57382834</v>
      </c>
      <c r="C86" s="37">
        <f t="shared" si="0"/>
        <v>732254418515.0131</v>
      </c>
      <c r="D86" s="38">
        <f t="shared" si="1"/>
        <v>597271140.7137138</v>
      </c>
      <c r="E86" s="39">
        <f t="shared" si="2"/>
        <v>19.28173878853673</v>
      </c>
      <c r="F86" s="53">
        <f t="shared" si="4"/>
        <v>848.342516907768</v>
      </c>
      <c r="G86" s="47"/>
      <c r="H86" s="29"/>
      <c r="I86" s="29"/>
    </row>
    <row r="87" spans="1:9" ht="14.25">
      <c r="A87" s="35">
        <v>2070</v>
      </c>
      <c r="B87" s="38">
        <f t="shared" si="3"/>
        <v>448530162.1450836</v>
      </c>
      <c r="C87" s="37">
        <f t="shared" si="0"/>
        <v>736710791323.2998</v>
      </c>
      <c r="D87" s="38">
        <f t="shared" si="1"/>
        <v>600906028.811827</v>
      </c>
      <c r="E87" s="39">
        <f t="shared" si="2"/>
        <v>19.399084091290902</v>
      </c>
      <c r="F87" s="53">
        <f t="shared" si="4"/>
        <v>867.7416009990588</v>
      </c>
      <c r="G87" s="47"/>
      <c r="H87" s="29"/>
      <c r="I87" s="29"/>
    </row>
    <row r="88" spans="1:9" ht="14.25">
      <c r="A88" s="35">
        <v>2071</v>
      </c>
      <c r="B88" s="38">
        <f t="shared" si="3"/>
        <v>451259838.563197</v>
      </c>
      <c r="C88" s="37">
        <f t="shared" si="0"/>
        <v>741194284840.0511</v>
      </c>
      <c r="D88" s="38">
        <f t="shared" si="1"/>
        <v>604563038.2055882</v>
      </c>
      <c r="E88" s="39">
        <f t="shared" si="2"/>
        <v>19.517143537112222</v>
      </c>
      <c r="F88" s="53">
        <f t="shared" si="4"/>
        <v>887.2587445361711</v>
      </c>
      <c r="G88" s="47"/>
      <c r="H88" s="29"/>
      <c r="I88" s="29"/>
    </row>
    <row r="89" spans="1:9" ht="14.25">
      <c r="A89" s="35">
        <v>2072</v>
      </c>
      <c r="B89" s="38">
        <f t="shared" si="3"/>
        <v>454006127.3163917</v>
      </c>
      <c r="C89" s="37">
        <f t="shared" si="0"/>
        <v>745705064117.1735</v>
      </c>
      <c r="D89" s="38">
        <f t="shared" si="1"/>
        <v>608242303.5213487</v>
      </c>
      <c r="E89" s="39">
        <f t="shared" si="2"/>
        <v>19.63592147215098</v>
      </c>
      <c r="F89" s="53">
        <f t="shared" si="4"/>
        <v>906.894666008322</v>
      </c>
      <c r="G89" s="47"/>
      <c r="H89" s="29"/>
      <c r="I89" s="29"/>
    </row>
    <row r="90" spans="1:9" ht="14.25">
      <c r="A90" s="35">
        <v>2073</v>
      </c>
      <c r="B90" s="38">
        <f t="shared" si="3"/>
        <v>456769129.50444454</v>
      </c>
      <c r="C90" s="37">
        <f t="shared" si="0"/>
        <v>750243295211.0502</v>
      </c>
      <c r="D90" s="38">
        <f t="shared" si="1"/>
        <v>611943960.2047718</v>
      </c>
      <c r="E90" s="39">
        <f t="shared" si="2"/>
        <v>19.755422269007354</v>
      </c>
      <c r="F90" s="53">
        <f t="shared" si="4"/>
        <v>926.6500882773294</v>
      </c>
      <c r="G90" s="47"/>
      <c r="H90" s="29"/>
      <c r="I90" s="29"/>
    </row>
    <row r="91" spans="1:9" ht="14.25">
      <c r="A91" s="35">
        <v>2074</v>
      </c>
      <c r="B91" s="38">
        <f t="shared" si="3"/>
        <v>459548946.84240806</v>
      </c>
      <c r="C91" s="37">
        <f t="shared" si="0"/>
        <v>754809145188.6553</v>
      </c>
      <c r="D91" s="38">
        <f t="shared" si="1"/>
        <v>615668144.52582</v>
      </c>
      <c r="E91" s="39">
        <f t="shared" si="2"/>
        <v>19.875650326892433</v>
      </c>
      <c r="F91" s="53">
        <f t="shared" si="4"/>
        <v>946.5257386042218</v>
      </c>
      <c r="G91" s="47"/>
      <c r="H91" s="29"/>
      <c r="I91" s="29"/>
    </row>
    <row r="92" spans="1:9" ht="14.25">
      <c r="A92" s="35">
        <v>2075</v>
      </c>
      <c r="B92" s="38">
        <f t="shared" si="3"/>
        <v>462345681.6643548</v>
      </c>
      <c r="C92" s="37">
        <f t="shared" si="0"/>
        <v>759402782133.7028</v>
      </c>
      <c r="D92" s="38">
        <f t="shared" si="1"/>
        <v>619414993.5837706</v>
      </c>
      <c r="E92" s="39">
        <f t="shared" si="2"/>
        <v>19.996610071790116</v>
      </c>
      <c r="F92" s="53">
        <f t="shared" si="4"/>
        <v>966.5223486760119</v>
      </c>
      <c r="G92" s="47"/>
      <c r="H92" s="29"/>
      <c r="I92" s="29"/>
    </row>
    <row r="93" spans="1:9" ht="14.25">
      <c r="A93" s="35">
        <v>2076</v>
      </c>
      <c r="B93" s="38">
        <f t="shared" si="3"/>
        <v>465159436.92714477</v>
      </c>
      <c r="C93" s="37">
        <f t="shared" si="0"/>
        <v>764024375152.8353</v>
      </c>
      <c r="D93" s="38">
        <f t="shared" si="1"/>
        <v>623184645.3122637</v>
      </c>
      <c r="E93" s="39">
        <f t="shared" si="2"/>
        <v>20.118305956620084</v>
      </c>
      <c r="F93" s="53">
        <f t="shared" si="4"/>
        <v>986.640654632632</v>
      </c>
      <c r="G93" s="47"/>
      <c r="H93" s="29"/>
      <c r="I93" s="29"/>
    </row>
    <row r="94" spans="1:9" ht="14.25">
      <c r="A94" s="35">
        <v>2077</v>
      </c>
      <c r="B94" s="38">
        <f t="shared" si="3"/>
        <v>467990316.2142154</v>
      </c>
      <c r="C94" s="37">
        <f t="shared" si="0"/>
        <v>768674094381.8488</v>
      </c>
      <c r="D94" s="38">
        <f t="shared" si="1"/>
        <v>626977238.484379</v>
      </c>
      <c r="E94" s="39">
        <f t="shared" si="2"/>
        <v>20.240742461401698</v>
      </c>
      <c r="F94" s="53">
        <f t="shared" si="4"/>
        <v>1006.8813970940338</v>
      </c>
      <c r="G94" s="47"/>
      <c r="H94" s="29"/>
      <c r="I94" s="29"/>
    </row>
    <row r="95" spans="1:9" ht="14.25">
      <c r="A95" s="35">
        <v>2078</v>
      </c>
      <c r="B95" s="38">
        <f t="shared" si="3"/>
        <v>470838423.7393949</v>
      </c>
      <c r="C95" s="37">
        <f t="shared" si="0"/>
        <v>773352110991.9562</v>
      </c>
      <c r="D95" s="38">
        <f t="shared" si="1"/>
        <v>630792912.7177457</v>
      </c>
      <c r="E95" s="39">
        <f t="shared" si="2"/>
        <v>20.36392409341896</v>
      </c>
      <c r="F95" s="53">
        <f t="shared" si="4"/>
        <v>1027.2453211874526</v>
      </c>
      <c r="G95" s="47"/>
      <c r="H95" s="29"/>
      <c r="I95" s="29"/>
    </row>
    <row r="96" spans="1:9" ht="14.25">
      <c r="A96" s="35">
        <v>2079</v>
      </c>
      <c r="B96" s="38">
        <f t="shared" si="3"/>
        <v>473703864.35073864</v>
      </c>
      <c r="C96" s="37">
        <f t="shared" si="0"/>
        <v>778058597196.0883</v>
      </c>
      <c r="D96" s="38">
        <f t="shared" si="1"/>
        <v>634631808.4796804</v>
      </c>
      <c r="E96" s="39">
        <f t="shared" si="2"/>
        <v>20.48785538738638</v>
      </c>
      <c r="F96" s="53">
        <f t="shared" si="4"/>
        <v>1047.733176574839</v>
      </c>
      <c r="G96" s="47"/>
      <c r="H96" s="29"/>
      <c r="I96" s="29"/>
    </row>
    <row r="97" spans="1:9" ht="14.25">
      <c r="A97" s="35">
        <v>2080</v>
      </c>
      <c r="B97" s="38">
        <f t="shared" si="3"/>
        <v>476586743.5343891</v>
      </c>
      <c r="C97" s="37">
        <f t="shared" si="0"/>
        <v>782793726255.234</v>
      </c>
      <c r="D97" s="38">
        <f t="shared" si="1"/>
        <v>638494067.0923605</v>
      </c>
      <c r="E97" s="39">
        <f t="shared" si="2"/>
        <v>20.612540905615976</v>
      </c>
      <c r="F97" s="53">
        <f t="shared" si="4"/>
        <v>1068.345717480455</v>
      </c>
      <c r="G97" s="47"/>
      <c r="H97" s="29"/>
      <c r="I97" s="29"/>
    </row>
    <row r="98" spans="1:9" ht="14.25">
      <c r="A98" s="35">
        <v>2081</v>
      </c>
      <c r="B98" s="38">
        <f t="shared" si="3"/>
        <v>479487167.4184589</v>
      </c>
      <c r="C98" s="37">
        <f t="shared" si="0"/>
        <v>787557672484.8186</v>
      </c>
      <c r="D98" s="38">
        <f t="shared" si="1"/>
        <v>642379830.738025</v>
      </c>
      <c r="E98" s="39">
        <f t="shared" si="2"/>
        <v>20.737985238185207</v>
      </c>
      <c r="F98" s="53">
        <f t="shared" si="4"/>
        <v>1089.0837027186403</v>
      </c>
      <c r="G98" s="47"/>
      <c r="H98" s="29"/>
      <c r="I98" s="29"/>
    </row>
    <row r="99" spans="1:9" ht="14.25">
      <c r="A99" s="35">
        <v>2082</v>
      </c>
      <c r="B99" s="38">
        <f t="shared" si="3"/>
        <v>482405242.7769379</v>
      </c>
      <c r="C99" s="37">
        <f t="shared" si="0"/>
        <v>792350611261.1205</v>
      </c>
      <c r="D99" s="38">
        <f t="shared" si="1"/>
        <v>646289242.4642092</v>
      </c>
      <c r="E99" s="39">
        <f t="shared" si="2"/>
        <v>20.864193003105928</v>
      </c>
      <c r="F99" s="53">
        <f t="shared" si="4"/>
        <v>1109.9478957217464</v>
      </c>
      <c r="G99" s="47"/>
      <c r="H99" s="29"/>
      <c r="I99" s="29"/>
    </row>
    <row r="100" spans="1:9" ht="14.25">
      <c r="A100" s="35">
        <v>2083</v>
      </c>
      <c r="B100" s="38">
        <f t="shared" si="3"/>
        <v>485341077.033624</v>
      </c>
      <c r="C100" s="37">
        <f t="shared" si="0"/>
        <v>797172719027.7274</v>
      </c>
      <c r="D100" s="38">
        <f t="shared" si="1"/>
        <v>650222446.189011</v>
      </c>
      <c r="E100" s="39">
        <f t="shared" si="2"/>
        <v>20.991168846494414</v>
      </c>
      <c r="F100" s="53">
        <f t="shared" si="4"/>
        <v>1130.9390645682408</v>
      </c>
      <c r="G100" s="47"/>
      <c r="H100" s="29"/>
      <c r="I100" s="29"/>
    </row>
    <row r="101" spans="1:9" ht="14.25">
      <c r="A101" s="35">
        <v>2084</v>
      </c>
      <c r="B101" s="38">
        <f t="shared" si="3"/>
        <v>488294778.2660774</v>
      </c>
      <c r="C101" s="37">
        <f aca="true" t="shared" si="5" ref="C101:C135">B101*$D$30*365</f>
        <v>802024173302.0321</v>
      </c>
      <c r="D101" s="38">
        <f aca="true" t="shared" si="6" ref="D101:D135">C101/$D$20</f>
        <v>654179586.7063884</v>
      </c>
      <c r="E101" s="39">
        <f aca="true" t="shared" si="7" ref="E101:E135">D101/(1760*1760*10)</f>
        <v>21.118917442742394</v>
      </c>
      <c r="F101" s="53">
        <f t="shared" si="4"/>
        <v>1152.0579820109833</v>
      </c>
      <c r="G101" s="47"/>
      <c r="H101" s="29"/>
      <c r="I101" s="29"/>
    </row>
    <row r="102" spans="1:9" ht="14.25">
      <c r="A102" s="35">
        <v>2085</v>
      </c>
      <c r="B102" s="38">
        <f aca="true" t="shared" si="8" ref="B102:B135">B101+(B101*$C$26)</f>
        <v>491266455.2095996</v>
      </c>
      <c r="C102" s="37">
        <f t="shared" si="5"/>
        <v>806905152681.7673</v>
      </c>
      <c r="D102" s="38">
        <f t="shared" si="6"/>
        <v>658160809.6914905</v>
      </c>
      <c r="E102" s="39">
        <f t="shared" si="7"/>
        <v>21.247443494689133</v>
      </c>
      <c r="F102" s="53">
        <f aca="true" t="shared" si="9" ref="F102:F135">F101+E102</f>
        <v>1173.3054255056725</v>
      </c>
      <c r="G102" s="47"/>
      <c r="H102" s="29"/>
      <c r="I102" s="29"/>
    </row>
    <row r="103" spans="1:9" ht="14.25">
      <c r="A103" s="35">
        <v>2086</v>
      </c>
      <c r="B103" s="38">
        <f t="shared" si="8"/>
        <v>494256217.2612363</v>
      </c>
      <c r="C103" s="37">
        <f t="shared" si="5"/>
        <v>811815836851.5806</v>
      </c>
      <c r="D103" s="38">
        <f t="shared" si="6"/>
        <v>662166261.70602</v>
      </c>
      <c r="E103" s="39">
        <f t="shared" si="7"/>
        <v>21.37675173379455</v>
      </c>
      <c r="F103" s="53">
        <f t="shared" si="9"/>
        <v>1194.682177239467</v>
      </c>
      <c r="G103" s="47"/>
      <c r="H103" s="29"/>
      <c r="I103" s="29"/>
    </row>
    <row r="104" spans="1:9" ht="14.25">
      <c r="A104" s="35">
        <v>2087</v>
      </c>
      <c r="B104" s="38">
        <f t="shared" si="8"/>
        <v>497264174.4838044</v>
      </c>
      <c r="C104" s="37">
        <f t="shared" si="5"/>
        <v>816756406589.6487</v>
      </c>
      <c r="D104" s="38">
        <f t="shared" si="6"/>
        <v>666196090.2036287</v>
      </c>
      <c r="E104" s="39">
        <f t="shared" si="7"/>
        <v>21.506846920313425</v>
      </c>
      <c r="F104" s="53">
        <f t="shared" si="9"/>
        <v>1216.1890241597803</v>
      </c>
      <c r="G104" s="47"/>
      <c r="H104" s="29"/>
      <c r="I104" s="29"/>
    </row>
    <row r="105" spans="1:9" ht="14.25">
      <c r="A105" s="35">
        <v>2088</v>
      </c>
      <c r="B105" s="38">
        <f t="shared" si="8"/>
        <v>500290437.609944</v>
      </c>
      <c r="C105" s="37">
        <f t="shared" si="5"/>
        <v>821727043774.333</v>
      </c>
      <c r="D105" s="38">
        <f t="shared" si="6"/>
        <v>670250443.5353451</v>
      </c>
      <c r="E105" s="39">
        <f t="shared" si="7"/>
        <v>21.637733843470592</v>
      </c>
      <c r="F105" s="53">
        <f t="shared" si="9"/>
        <v>1237.826758003251</v>
      </c>
      <c r="G105" s="47"/>
      <c r="H105" s="29"/>
      <c r="I105" s="29"/>
    </row>
    <row r="106" spans="1:9" ht="14.25">
      <c r="A106" s="35">
        <v>2089</v>
      </c>
      <c r="B106" s="38">
        <f t="shared" si="8"/>
        <v>503335118.04619473</v>
      </c>
      <c r="C106" s="37">
        <f t="shared" si="5"/>
        <v>826727931390.8748</v>
      </c>
      <c r="D106" s="38">
        <f t="shared" si="6"/>
        <v>674329470.9550365</v>
      </c>
      <c r="E106" s="39">
        <f t="shared" si="7"/>
        <v>21.769417321637285</v>
      </c>
      <c r="F106" s="53">
        <f t="shared" si="9"/>
        <v>1259.5961753248882</v>
      </c>
      <c r="G106" s="47"/>
      <c r="H106" s="29"/>
      <c r="I106" s="29"/>
    </row>
    <row r="107" spans="1:9" ht="14.25">
      <c r="A107" s="35">
        <v>2090</v>
      </c>
      <c r="B107" s="38">
        <f t="shared" si="8"/>
        <v>506398327.8770971</v>
      </c>
      <c r="C107" s="37">
        <f t="shared" si="5"/>
        <v>831759253538.1318</v>
      </c>
      <c r="D107" s="38">
        <f t="shared" si="6"/>
        <v>678433322.6249036</v>
      </c>
      <c r="E107" s="39">
        <f t="shared" si="7"/>
        <v>21.90190220250851</v>
      </c>
      <c r="F107" s="53">
        <f t="shared" si="9"/>
        <v>1281.4980775273968</v>
      </c>
      <c r="G107" s="47"/>
      <c r="H107" s="29"/>
      <c r="I107" s="29"/>
    </row>
    <row r="108" spans="1:9" ht="14.25">
      <c r="A108" s="35">
        <v>2091</v>
      </c>
      <c r="B108" s="38">
        <f t="shared" si="8"/>
        <v>509480179.8693184</v>
      </c>
      <c r="C108" s="37">
        <f t="shared" si="5"/>
        <v>836821195435.3555</v>
      </c>
      <c r="D108" s="38">
        <f t="shared" si="6"/>
        <v>682562149.6210077</v>
      </c>
      <c r="E108" s="39">
        <f t="shared" si="7"/>
        <v>22.035193363281497</v>
      </c>
      <c r="F108" s="53">
        <f t="shared" si="9"/>
        <v>1303.5332708906783</v>
      </c>
      <c r="G108" s="47"/>
      <c r="H108" s="29"/>
      <c r="I108" s="29"/>
    </row>
    <row r="109" spans="1:9" ht="14.25">
      <c r="A109" s="35">
        <v>2092</v>
      </c>
      <c r="B109" s="38">
        <f t="shared" si="8"/>
        <v>512580787.47580445</v>
      </c>
      <c r="C109" s="37">
        <f t="shared" si="5"/>
        <v>841913943429.0088</v>
      </c>
      <c r="D109" s="38">
        <f t="shared" si="6"/>
        <v>686716103.9388326</v>
      </c>
      <c r="E109" s="39">
        <f t="shared" si="7"/>
        <v>22.169295710835247</v>
      </c>
      <c r="F109" s="53">
        <f t="shared" si="9"/>
        <v>1325.7025666015136</v>
      </c>
      <c r="G109" s="47"/>
      <c r="H109" s="29"/>
      <c r="I109" s="29"/>
    </row>
    <row r="110" spans="1:9" ht="14.25">
      <c r="A110" s="35">
        <v>2093</v>
      </c>
      <c r="B110" s="38">
        <f t="shared" si="8"/>
        <v>515700264.8399558</v>
      </c>
      <c r="C110" s="37">
        <f t="shared" si="5"/>
        <v>847037684999.6274</v>
      </c>
      <c r="D110" s="38">
        <f t="shared" si="6"/>
        <v>690895338.4988805</v>
      </c>
      <c r="E110" s="39">
        <f t="shared" si="7"/>
        <v>22.304214181911174</v>
      </c>
      <c r="F110" s="53">
        <f t="shared" si="9"/>
        <v>1348.0067807834248</v>
      </c>
      <c r="G110" s="47"/>
      <c r="H110" s="29"/>
      <c r="I110" s="29"/>
    </row>
    <row r="111" spans="1:9" ht="14.25">
      <c r="A111" s="35">
        <v>2094</v>
      </c>
      <c r="B111" s="38">
        <f t="shared" si="8"/>
        <v>518838726.79982984</v>
      </c>
      <c r="C111" s="37">
        <f t="shared" si="5"/>
        <v>852192608768.7205</v>
      </c>
      <c r="D111" s="38">
        <f t="shared" si="6"/>
        <v>695100007.1523006</v>
      </c>
      <c r="E111" s="39">
        <f t="shared" si="7"/>
        <v>22.43995374329483</v>
      </c>
      <c r="F111" s="53">
        <f t="shared" si="9"/>
        <v>1370.4467345267196</v>
      </c>
      <c r="G111" s="47"/>
      <c r="H111" s="29"/>
      <c r="I111" s="29"/>
    </row>
    <row r="112" spans="1:9" ht="14.25">
      <c r="A112" s="35">
        <v>2095</v>
      </c>
      <c r="B112" s="38">
        <f t="shared" si="8"/>
        <v>521996288.8923684</v>
      </c>
      <c r="C112" s="37">
        <f t="shared" si="5"/>
        <v>857378904505.7151</v>
      </c>
      <c r="D112" s="38">
        <f t="shared" si="6"/>
        <v>699330264.686554</v>
      </c>
      <c r="E112" s="39">
        <f t="shared" si="7"/>
        <v>22.576519391998772</v>
      </c>
      <c r="F112" s="53">
        <f t="shared" si="9"/>
        <v>1393.0232539187184</v>
      </c>
      <c r="G112" s="47"/>
      <c r="H112" s="29"/>
      <c r="I112" s="29"/>
    </row>
    <row r="113" spans="1:9" ht="14.25">
      <c r="A113" s="35">
        <v>2096</v>
      </c>
      <c r="B113" s="38">
        <f t="shared" si="8"/>
        <v>525173067.357651</v>
      </c>
      <c r="C113" s="37">
        <f t="shared" si="5"/>
        <v>862596763134.9418</v>
      </c>
      <c r="D113" s="38">
        <f t="shared" si="6"/>
        <v>703586266.8311107</v>
      </c>
      <c r="E113" s="39">
        <f t="shared" si="7"/>
        <v>22.713916155446498</v>
      </c>
      <c r="F113" s="53">
        <f t="shared" si="9"/>
        <v>1415.7371700741649</v>
      </c>
      <c r="G113" s="47"/>
      <c r="H113" s="29"/>
      <c r="I113" s="29"/>
    </row>
    <row r="114" spans="1:9" ht="14.25">
      <c r="A114" s="35">
        <v>2097</v>
      </c>
      <c r="B114" s="38">
        <f t="shared" si="8"/>
        <v>528369179.14317405</v>
      </c>
      <c r="C114" s="37">
        <f t="shared" si="5"/>
        <v>867846376742.6635</v>
      </c>
      <c r="D114" s="38">
        <f t="shared" si="6"/>
        <v>707868170.263184</v>
      </c>
      <c r="E114" s="39">
        <f t="shared" si="7"/>
        <v>22.85214909165754</v>
      </c>
      <c r="F114" s="53">
        <f t="shared" si="9"/>
        <v>1438.5893191658224</v>
      </c>
      <c r="G114" s="47"/>
      <c r="H114" s="29"/>
      <c r="I114" s="29"/>
    </row>
    <row r="115" spans="1:9" ht="14.25">
      <c r="A115" s="35">
        <v>2098</v>
      </c>
      <c r="B115" s="38">
        <f t="shared" si="8"/>
        <v>531584741.90815604</v>
      </c>
      <c r="C115" s="37">
        <f t="shared" si="5"/>
        <v>873127938584.1464</v>
      </c>
      <c r="D115" s="38">
        <f t="shared" si="6"/>
        <v>712176132.6134962</v>
      </c>
      <c r="E115" s="39">
        <f t="shared" si="7"/>
        <v>22.99122328943363</v>
      </c>
      <c r="F115" s="53">
        <f t="shared" si="9"/>
        <v>1461.5805424552561</v>
      </c>
      <c r="G115" s="47"/>
      <c r="H115" s="29"/>
      <c r="I115" s="29"/>
    </row>
    <row r="116" spans="1:9" ht="14.25">
      <c r="A116" s="35">
        <v>2099</v>
      </c>
      <c r="B116" s="38">
        <f t="shared" si="8"/>
        <v>534819874.027869</v>
      </c>
      <c r="C116" s="37">
        <f t="shared" si="5"/>
        <v>878441643090.7749</v>
      </c>
      <c r="D116" s="38">
        <f t="shared" si="6"/>
        <v>716510312.4720839</v>
      </c>
      <c r="E116" s="39">
        <f t="shared" si="7"/>
        <v>23.131143868546097</v>
      </c>
      <c r="F116" s="53">
        <f t="shared" si="9"/>
        <v>1484.7116863238023</v>
      </c>
      <c r="G116" s="47"/>
      <c r="H116" s="29"/>
      <c r="I116" s="29"/>
    </row>
    <row r="117" spans="1:9" ht="14.25">
      <c r="A117" s="35">
        <v>2100</v>
      </c>
      <c r="B117" s="38">
        <f t="shared" si="8"/>
        <v>538074694.5979961</v>
      </c>
      <c r="C117" s="37">
        <f t="shared" si="5"/>
        <v>883787685877.2085</v>
      </c>
      <c r="D117" s="38">
        <f t="shared" si="6"/>
        <v>720870869.3941342</v>
      </c>
      <c r="E117" s="39">
        <f t="shared" si="7"/>
        <v>23.27191597992427</v>
      </c>
      <c r="F117" s="53">
        <f t="shared" si="9"/>
        <v>1507.9836023037265</v>
      </c>
      <c r="G117" s="47"/>
      <c r="H117" s="29"/>
      <c r="I117" s="29"/>
    </row>
    <row r="118" spans="1:9" ht="14.25">
      <c r="A118" s="35">
        <v>2101</v>
      </c>
      <c r="B118" s="38">
        <f t="shared" si="8"/>
        <v>541349323.4390162</v>
      </c>
      <c r="C118" s="37">
        <f t="shared" si="5"/>
        <v>889166263748.5842</v>
      </c>
      <c r="D118" s="38">
        <f t="shared" si="6"/>
        <v>725257963.90586</v>
      </c>
      <c r="E118" s="39">
        <f t="shared" si="7"/>
        <v>23.41354480584517</v>
      </c>
      <c r="F118" s="53">
        <f t="shared" si="9"/>
        <v>1531.3971471095717</v>
      </c>
      <c r="G118" s="47"/>
      <c r="H118" s="29"/>
      <c r="I118" s="29"/>
    </row>
    <row r="119" spans="1:9" ht="14.25">
      <c r="A119" s="35">
        <v>2102</v>
      </c>
      <c r="B119" s="38">
        <f t="shared" si="8"/>
        <v>544643881.1006148</v>
      </c>
      <c r="C119" s="37">
        <f t="shared" si="5"/>
        <v>894577574707.7598</v>
      </c>
      <c r="D119" s="38">
        <f t="shared" si="6"/>
        <v>729671757.5104077</v>
      </c>
      <c r="E119" s="39">
        <f t="shared" si="7"/>
        <v>23.556035560124215</v>
      </c>
      <c r="F119" s="53">
        <f t="shared" si="9"/>
        <v>1554.953182669696</v>
      </c>
      <c r="G119" s="47"/>
      <c r="H119" s="29"/>
      <c r="I119" s="29"/>
    </row>
    <row r="120" spans="1:9" ht="14.25">
      <c r="A120" s="35">
        <v>2103</v>
      </c>
      <c r="B120" s="38">
        <f t="shared" si="8"/>
        <v>547958488.8661216</v>
      </c>
      <c r="C120" s="37">
        <f t="shared" si="5"/>
        <v>900021817962.6047</v>
      </c>
      <c r="D120" s="38">
        <f t="shared" si="6"/>
        <v>734112412.6938049</v>
      </c>
      <c r="E120" s="39">
        <f t="shared" si="7"/>
        <v>23.699393488307233</v>
      </c>
      <c r="F120" s="53">
        <f t="shared" si="9"/>
        <v>1578.652576158003</v>
      </c>
      <c r="G120" s="47"/>
      <c r="H120" s="29"/>
      <c r="I120" s="29"/>
    </row>
    <row r="121" spans="1:9" ht="14.25">
      <c r="A121" s="35">
        <v>2104</v>
      </c>
      <c r="B121" s="38">
        <f t="shared" si="8"/>
        <v>551293268.7569757</v>
      </c>
      <c r="C121" s="37">
        <f t="shared" si="5"/>
        <v>905499193933.3324</v>
      </c>
      <c r="D121" s="38">
        <f t="shared" si="6"/>
        <v>738580092.9309399</v>
      </c>
      <c r="E121" s="39">
        <f t="shared" si="7"/>
        <v>23.843623867863503</v>
      </c>
      <c r="F121" s="53">
        <f t="shared" si="9"/>
        <v>1602.4962000258665</v>
      </c>
      <c r="G121" s="47"/>
      <c r="H121" s="29"/>
      <c r="I121" s="29"/>
    </row>
    <row r="122" spans="1:9" ht="14.25">
      <c r="A122" s="35">
        <v>2105</v>
      </c>
      <c r="B122" s="38">
        <f t="shared" si="8"/>
        <v>554648343.5372171</v>
      </c>
      <c r="C122" s="37">
        <f t="shared" si="5"/>
        <v>911009904259.8792</v>
      </c>
      <c r="D122" s="38">
        <f t="shared" si="6"/>
        <v>743074962.6915817</v>
      </c>
      <c r="E122" s="39">
        <f t="shared" si="7"/>
        <v>23.98873200838009</v>
      </c>
      <c r="F122" s="53">
        <f t="shared" si="9"/>
        <v>1626.4849320342466</v>
      </c>
      <c r="G122" s="47"/>
      <c r="H122" s="29"/>
      <c r="I122" s="29"/>
    </row>
    <row r="123" spans="1:9" ht="14.25">
      <c r="A123" s="35">
        <v>2106</v>
      </c>
      <c r="B123" s="38">
        <f t="shared" si="8"/>
        <v>558023836.7180068</v>
      </c>
      <c r="C123" s="37">
        <f t="shared" si="5"/>
        <v>916554151809.3263</v>
      </c>
      <c r="D123" s="38">
        <f t="shared" si="6"/>
        <v>747597187.4464326</v>
      </c>
      <c r="E123" s="39">
        <f t="shared" si="7"/>
        <v>24.13472325175725</v>
      </c>
      <c r="F123" s="53">
        <f t="shared" si="9"/>
        <v>1650.619655286004</v>
      </c>
      <c r="G123" s="47"/>
      <c r="H123" s="29"/>
      <c r="I123" s="29"/>
    </row>
    <row r="124" spans="1:9" ht="14.25">
      <c r="A124" s="35">
        <v>2107</v>
      </c>
      <c r="B124" s="38">
        <f t="shared" si="8"/>
        <v>561419872.5621729</v>
      </c>
      <c r="C124" s="37">
        <f t="shared" si="5"/>
        <v>922132140683.369</v>
      </c>
      <c r="D124" s="38">
        <f t="shared" si="6"/>
        <v>752146933.6732211</v>
      </c>
      <c r="E124" s="39">
        <f t="shared" si="7"/>
        <v>24.281602972405125</v>
      </c>
      <c r="F124" s="53">
        <f t="shared" si="9"/>
        <v>1674.9012582584091</v>
      </c>
      <c r="G124" s="47"/>
      <c r="H124" s="29"/>
      <c r="I124" s="29"/>
    </row>
    <row r="125" spans="1:9" ht="14.25">
      <c r="A125" s="35">
        <v>2108</v>
      </c>
      <c r="B125" s="38">
        <f t="shared" si="8"/>
        <v>564836576.0887854</v>
      </c>
      <c r="C125" s="37">
        <f t="shared" si="5"/>
        <v>927744076225.83</v>
      </c>
      <c r="D125" s="38">
        <f t="shared" si="6"/>
        <v>756724368.8628303</v>
      </c>
      <c r="E125" s="39">
        <f t="shared" si="7"/>
        <v>24.429376577441577</v>
      </c>
      <c r="F125" s="53">
        <f t="shared" si="9"/>
        <v>1699.3306348358508</v>
      </c>
      <c r="G125" s="47"/>
      <c r="H125" s="29"/>
      <c r="I125" s="29"/>
    </row>
    <row r="126" spans="1:9" ht="14.25">
      <c r="A126" s="35">
        <v>2109</v>
      </c>
      <c r="B126" s="38">
        <f t="shared" si="8"/>
        <v>568274073.0777588</v>
      </c>
      <c r="C126" s="37">
        <f t="shared" si="5"/>
        <v>933390165030.2188</v>
      </c>
      <c r="D126" s="38">
        <f t="shared" si="6"/>
        <v>761329661.5254639</v>
      </c>
      <c r="E126" s="39">
        <f t="shared" si="7"/>
        <v>24.57804950689127</v>
      </c>
      <c r="F126" s="53">
        <f t="shared" si="9"/>
        <v>1723.9086843427422</v>
      </c>
      <c r="G126" s="47"/>
      <c r="H126" s="29"/>
      <c r="I126" s="29"/>
    </row>
    <row r="127" spans="1:9" ht="14.25">
      <c r="A127" s="35">
        <v>2110</v>
      </c>
      <c r="B127" s="38">
        <f t="shared" si="8"/>
        <v>571732490.0744821</v>
      </c>
      <c r="C127" s="37">
        <f t="shared" si="5"/>
        <v>939070614947.3368</v>
      </c>
      <c r="D127" s="38">
        <f t="shared" si="6"/>
        <v>765962981.196849</v>
      </c>
      <c r="E127" s="39">
        <f t="shared" si="7"/>
        <v>24.72762723388588</v>
      </c>
      <c r="F127" s="53">
        <f t="shared" si="9"/>
        <v>1748.636311576628</v>
      </c>
      <c r="G127" s="47"/>
      <c r="H127" s="29"/>
      <c r="I127" s="29"/>
    </row>
    <row r="128" spans="1:9" ht="14.25">
      <c r="A128" s="35">
        <v>2111</v>
      </c>
      <c r="B128" s="38">
        <f t="shared" si="8"/>
        <v>575211954.3944775</v>
      </c>
      <c r="C128" s="37">
        <f t="shared" si="5"/>
        <v>944785635092.9293</v>
      </c>
      <c r="D128" s="38">
        <f t="shared" si="6"/>
        <v>770624498.4444774</v>
      </c>
      <c r="E128" s="39">
        <f t="shared" si="7"/>
        <v>24.87811526486562</v>
      </c>
      <c r="F128" s="53">
        <f t="shared" si="9"/>
        <v>1773.5144268414936</v>
      </c>
      <c r="G128" s="47"/>
      <c r="H128" s="29"/>
      <c r="I128" s="29"/>
    </row>
    <row r="129" spans="1:9" ht="14.25">
      <c r="A129" s="35">
        <v>2112</v>
      </c>
      <c r="B129" s="38">
        <f t="shared" si="8"/>
        <v>578712594.1280873</v>
      </c>
      <c r="C129" s="37">
        <f t="shared" si="5"/>
        <v>950535435855.3833</v>
      </c>
      <c r="D129" s="38">
        <f t="shared" si="6"/>
        <v>775314384.8738853</v>
      </c>
      <c r="E129" s="39">
        <f t="shared" si="7"/>
        <v>25.029519139781936</v>
      </c>
      <c r="F129" s="53">
        <f t="shared" si="9"/>
        <v>1798.5439459812756</v>
      </c>
      <c r="G129" s="47"/>
      <c r="H129" s="29"/>
      <c r="I129" s="29"/>
    </row>
    <row r="130" spans="1:9" ht="14.25">
      <c r="A130" s="35">
        <v>2113</v>
      </c>
      <c r="B130" s="38">
        <f t="shared" si="8"/>
        <v>582234538.1451893</v>
      </c>
      <c r="C130" s="37">
        <f t="shared" si="5"/>
        <v>956320228903.4734</v>
      </c>
      <c r="D130" s="38">
        <f t="shared" si="6"/>
        <v>780032813.1349702</v>
      </c>
      <c r="E130" s="39">
        <f t="shared" si="7"/>
        <v>25.181844432301464</v>
      </c>
      <c r="F130" s="53">
        <f t="shared" si="9"/>
        <v>1823.725790413577</v>
      </c>
      <c r="G130" s="47"/>
      <c r="H130" s="29"/>
      <c r="I130" s="29"/>
    </row>
    <row r="131" spans="1:9" ht="14.25">
      <c r="A131" s="35">
        <v>2114</v>
      </c>
      <c r="B131" s="38">
        <f t="shared" si="8"/>
        <v>585777916.099941</v>
      </c>
      <c r="C131" s="37">
        <f t="shared" si="5"/>
        <v>962140227194.1532</v>
      </c>
      <c r="D131" s="38">
        <f t="shared" si="6"/>
        <v>784779956.9283469</v>
      </c>
      <c r="E131" s="39">
        <f t="shared" si="7"/>
        <v>25.3350967500112</v>
      </c>
      <c r="F131" s="53">
        <f t="shared" si="9"/>
        <v>1849.0608871635882</v>
      </c>
      <c r="G131" s="47"/>
      <c r="H131" s="29"/>
      <c r="I131" s="29"/>
    </row>
    <row r="132" spans="1:9" ht="14.25">
      <c r="A132" s="35">
        <v>2115</v>
      </c>
      <c r="B132" s="38">
        <f t="shared" si="8"/>
        <v>589342858.4355524</v>
      </c>
      <c r="C132" s="37">
        <f t="shared" si="5"/>
        <v>967995644980.3948</v>
      </c>
      <c r="D132" s="38">
        <f t="shared" si="6"/>
        <v>789555991.0117413</v>
      </c>
      <c r="E132" s="39">
        <f t="shared" si="7"/>
        <v>25.489281734624914</v>
      </c>
      <c r="F132" s="53">
        <f t="shared" si="9"/>
        <v>1874.550168898213</v>
      </c>
      <c r="G132" s="47"/>
      <c r="H132" s="29"/>
      <c r="I132" s="29"/>
    </row>
    <row r="133" spans="1:9" ht="14.25">
      <c r="A133" s="35">
        <v>2116</v>
      </c>
      <c r="B133" s="38">
        <f t="shared" si="8"/>
        <v>592929496.389088</v>
      </c>
      <c r="C133" s="37">
        <f t="shared" si="5"/>
        <v>973886697819.077</v>
      </c>
      <c r="D133" s="38">
        <f t="shared" si="6"/>
        <v>794361091.206425</v>
      </c>
      <c r="E133" s="39">
        <f t="shared" si="7"/>
        <v>25.644405062190888</v>
      </c>
      <c r="F133" s="53">
        <f t="shared" si="9"/>
        <v>1900.1945739604039</v>
      </c>
      <c r="G133" s="47"/>
      <c r="H133" s="29"/>
      <c r="I133" s="29"/>
    </row>
    <row r="134" spans="1:9" ht="14.25">
      <c r="A134" s="35">
        <v>2117</v>
      </c>
      <c r="B134" s="38">
        <f t="shared" si="8"/>
        <v>596537961.9962987</v>
      </c>
      <c r="C134" s="37">
        <f t="shared" si="5"/>
        <v>979813602578.9205</v>
      </c>
      <c r="D134" s="38">
        <f t="shared" si="6"/>
        <v>799195434.4036872</v>
      </c>
      <c r="E134" s="39">
        <f t="shared" si="7"/>
        <v>25.800472443300855</v>
      </c>
      <c r="F134" s="53">
        <f t="shared" si="9"/>
        <v>1925.9950464037047</v>
      </c>
      <c r="G134" s="47"/>
      <c r="H134" s="29"/>
      <c r="I134" s="29"/>
    </row>
    <row r="135" spans="1:9" ht="15" thickBot="1">
      <c r="A135" s="35">
        <v>2118</v>
      </c>
      <c r="B135" s="38">
        <f t="shared" si="8"/>
        <v>600168388.0964814</v>
      </c>
      <c r="C135" s="37">
        <f t="shared" si="5"/>
        <v>985776577448.4707</v>
      </c>
      <c r="D135" s="38">
        <f t="shared" si="6"/>
        <v>804059198.5713464</v>
      </c>
      <c r="E135" s="39">
        <f t="shared" si="7"/>
        <v>25.95748962330018</v>
      </c>
      <c r="F135" s="53">
        <f t="shared" si="9"/>
        <v>1951.952536027005</v>
      </c>
      <c r="G135" s="47"/>
      <c r="H135" s="29"/>
      <c r="I135" s="29"/>
    </row>
    <row r="136" spans="1:9" ht="15" thickBot="1">
      <c r="A136" s="40"/>
      <c r="B136" s="41"/>
      <c r="C136" s="54"/>
      <c r="D136" s="121" t="s">
        <v>37</v>
      </c>
      <c r="E136" s="122"/>
      <c r="F136" s="65">
        <f>F135/C33</f>
        <v>0.0005526627410369266</v>
      </c>
      <c r="G136" s="48"/>
      <c r="H136" s="49"/>
      <c r="I136" s="49"/>
    </row>
    <row r="137" spans="1:9" s="7" customFormat="1" ht="14.25">
      <c r="A137" s="9"/>
      <c r="B137" s="10"/>
      <c r="C137" s="9"/>
      <c r="D137" s="10"/>
      <c r="F137" s="9"/>
      <c r="G137" s="9"/>
      <c r="H137" s="4"/>
      <c r="I137" s="4"/>
    </row>
    <row r="138" spans="1:9" s="7" customFormat="1" ht="14.25">
      <c r="A138" s="9"/>
      <c r="B138" s="10"/>
      <c r="C138" s="9"/>
      <c r="D138" s="10"/>
      <c r="F138" s="9"/>
      <c r="G138" s="9"/>
      <c r="H138" s="4"/>
      <c r="I138" s="4"/>
    </row>
    <row r="139" spans="1:9" s="7" customFormat="1" ht="14.25">
      <c r="A139" s="9"/>
      <c r="B139" s="10"/>
      <c r="C139" s="9"/>
      <c r="D139" s="10"/>
      <c r="F139" s="9"/>
      <c r="G139" s="9"/>
      <c r="H139" s="4"/>
      <c r="I139" s="4"/>
    </row>
    <row r="140" spans="1:9" s="7" customFormat="1" ht="14.25">
      <c r="A140" s="9"/>
      <c r="B140" s="10"/>
      <c r="C140" s="9"/>
      <c r="D140" s="10"/>
      <c r="F140" s="9"/>
      <c r="G140" s="9"/>
      <c r="H140" s="4"/>
      <c r="I140" s="4"/>
    </row>
    <row r="141" spans="1:9" s="7" customFormat="1" ht="14.25">
      <c r="A141" s="9"/>
      <c r="B141" s="10"/>
      <c r="C141" s="9"/>
      <c r="D141" s="10"/>
      <c r="F141" s="9"/>
      <c r="G141" s="9"/>
      <c r="H141" s="4"/>
      <c r="I141" s="4"/>
    </row>
    <row r="142" spans="1:9" s="7" customFormat="1" ht="14.25">
      <c r="A142" s="9"/>
      <c r="B142" s="10"/>
      <c r="C142" s="9"/>
      <c r="D142" s="10"/>
      <c r="F142" s="9"/>
      <c r="G142" s="9"/>
      <c r="H142" s="4"/>
      <c r="I142" s="4"/>
    </row>
    <row r="143" spans="1:9" s="7" customFormat="1" ht="14.25">
      <c r="A143" s="9"/>
      <c r="B143" s="10"/>
      <c r="C143" s="9"/>
      <c r="D143" s="10"/>
      <c r="F143" s="9"/>
      <c r="G143" s="9"/>
      <c r="H143" s="4"/>
      <c r="I143" s="4"/>
    </row>
    <row r="144" spans="1:9" s="7" customFormat="1" ht="14.25">
      <c r="A144" s="9"/>
      <c r="B144" s="10"/>
      <c r="C144" s="9"/>
      <c r="D144" s="10"/>
      <c r="F144" s="9"/>
      <c r="G144" s="9"/>
      <c r="H144" s="4"/>
      <c r="I144" s="4"/>
    </row>
    <row r="145" spans="1:9" s="7" customFormat="1" ht="14.25">
      <c r="A145" s="9"/>
      <c r="B145" s="10"/>
      <c r="C145" s="9"/>
      <c r="D145" s="10"/>
      <c r="F145" s="9"/>
      <c r="G145" s="9"/>
      <c r="H145" s="4"/>
      <c r="I145" s="4"/>
    </row>
    <row r="146" spans="1:9" s="7" customFormat="1" ht="14.25">
      <c r="A146" s="9"/>
      <c r="B146" s="10"/>
      <c r="C146" s="9"/>
      <c r="D146" s="10"/>
      <c r="F146" s="9"/>
      <c r="G146" s="9"/>
      <c r="H146" s="4"/>
      <c r="I146" s="4"/>
    </row>
    <row r="147" spans="1:9" s="7" customFormat="1" ht="14.25">
      <c r="A147" s="9"/>
      <c r="B147" s="10"/>
      <c r="C147" s="9"/>
      <c r="D147" s="10"/>
      <c r="F147" s="9"/>
      <c r="G147" s="9"/>
      <c r="H147" s="4"/>
      <c r="I147" s="4"/>
    </row>
    <row r="148" spans="1:9" s="7" customFormat="1" ht="14.25">
      <c r="A148" s="9"/>
      <c r="B148" s="10"/>
      <c r="C148" s="9"/>
      <c r="D148" s="10"/>
      <c r="F148" s="9"/>
      <c r="G148" s="9"/>
      <c r="H148" s="4"/>
      <c r="I148" s="4"/>
    </row>
    <row r="149" spans="1:9" s="7" customFormat="1" ht="14.25">
      <c r="A149" s="9"/>
      <c r="B149" s="10"/>
      <c r="C149" s="9"/>
      <c r="D149" s="10"/>
      <c r="F149" s="9"/>
      <c r="G149" s="9"/>
      <c r="H149" s="4"/>
      <c r="I149" s="4"/>
    </row>
    <row r="150" spans="1:9" s="7" customFormat="1" ht="14.25">
      <c r="A150" s="9"/>
      <c r="B150" s="10"/>
      <c r="C150" s="9"/>
      <c r="D150" s="10"/>
      <c r="F150" s="9"/>
      <c r="G150" s="9"/>
      <c r="H150" s="4"/>
      <c r="I150" s="4"/>
    </row>
    <row r="151" spans="1:9" s="7" customFormat="1" ht="14.25">
      <c r="A151" s="9"/>
      <c r="B151" s="10"/>
      <c r="C151" s="9"/>
      <c r="D151" s="10"/>
      <c r="F151" s="9"/>
      <c r="G151" s="9"/>
      <c r="H151" s="4"/>
      <c r="I151" s="4"/>
    </row>
    <row r="152" spans="1:9" s="7" customFormat="1" ht="14.25">
      <c r="A152" s="9"/>
      <c r="B152" s="10"/>
      <c r="C152" s="9"/>
      <c r="D152" s="10"/>
      <c r="F152" s="9"/>
      <c r="G152" s="9"/>
      <c r="H152" s="4"/>
      <c r="I152" s="4"/>
    </row>
    <row r="153" spans="1:9" s="7" customFormat="1" ht="14.25">
      <c r="A153" s="9"/>
      <c r="B153" s="10"/>
      <c r="C153" s="9"/>
      <c r="D153" s="10"/>
      <c r="F153" s="9"/>
      <c r="G153" s="9"/>
      <c r="H153" s="4"/>
      <c r="I153" s="4"/>
    </row>
    <row r="154" spans="1:9" s="7" customFormat="1" ht="14.25">
      <c r="A154" s="9"/>
      <c r="B154" s="10"/>
      <c r="C154" s="9"/>
      <c r="D154" s="10"/>
      <c r="F154" s="9"/>
      <c r="G154" s="9"/>
      <c r="H154" s="4"/>
      <c r="I154" s="4"/>
    </row>
    <row r="155" spans="1:9" s="7" customFormat="1" ht="14.25">
      <c r="A155" s="9"/>
      <c r="B155" s="10"/>
      <c r="C155" s="9"/>
      <c r="D155" s="10"/>
      <c r="F155" s="9"/>
      <c r="G155" s="9"/>
      <c r="H155" s="4"/>
      <c r="I155" s="4"/>
    </row>
    <row r="156" spans="1:9" s="7" customFormat="1" ht="14.25">
      <c r="A156" s="9"/>
      <c r="B156" s="10"/>
      <c r="C156" s="9"/>
      <c r="D156" s="10"/>
      <c r="F156" s="9"/>
      <c r="G156" s="9"/>
      <c r="H156" s="4"/>
      <c r="I156" s="4"/>
    </row>
    <row r="157" spans="1:9" s="7" customFormat="1" ht="14.25">
      <c r="A157" s="9"/>
      <c r="B157" s="10"/>
      <c r="C157" s="9"/>
      <c r="D157" s="10"/>
      <c r="F157" s="9"/>
      <c r="G157" s="9"/>
      <c r="H157" s="4"/>
      <c r="I157" s="4"/>
    </row>
    <row r="158" spans="1:9" s="7" customFormat="1" ht="14.25">
      <c r="A158" s="9"/>
      <c r="B158" s="10"/>
      <c r="C158" s="9"/>
      <c r="D158" s="10"/>
      <c r="F158" s="9"/>
      <c r="G158" s="9"/>
      <c r="H158" s="4"/>
      <c r="I158" s="4"/>
    </row>
    <row r="159" spans="1:9" s="7" customFormat="1" ht="14.25">
      <c r="A159" s="9"/>
      <c r="B159" s="10"/>
      <c r="C159" s="9"/>
      <c r="D159" s="10"/>
      <c r="F159" s="9"/>
      <c r="G159" s="9"/>
      <c r="H159" s="4"/>
      <c r="I159" s="4"/>
    </row>
    <row r="160" spans="1:9" s="7" customFormat="1" ht="14.25">
      <c r="A160" s="9"/>
      <c r="B160" s="10"/>
      <c r="C160" s="9"/>
      <c r="D160" s="10"/>
      <c r="F160" s="9"/>
      <c r="G160" s="9"/>
      <c r="H160" s="4"/>
      <c r="I160" s="4"/>
    </row>
    <row r="161" spans="1:9" s="7" customFormat="1" ht="14.25">
      <c r="A161" s="9"/>
      <c r="B161" s="10"/>
      <c r="C161" s="9"/>
      <c r="D161" s="10"/>
      <c r="F161" s="9"/>
      <c r="G161" s="9"/>
      <c r="H161" s="4"/>
      <c r="I161" s="4"/>
    </row>
    <row r="162" spans="1:9" s="7" customFormat="1" ht="14.25">
      <c r="A162" s="9"/>
      <c r="B162" s="10"/>
      <c r="C162" s="9"/>
      <c r="D162" s="10"/>
      <c r="F162" s="9"/>
      <c r="G162" s="9"/>
      <c r="H162" s="4"/>
      <c r="I162" s="4"/>
    </row>
    <row r="163" spans="1:9" s="7" customFormat="1" ht="14.25">
      <c r="A163" s="9"/>
      <c r="B163" s="10"/>
      <c r="C163" s="9"/>
      <c r="D163" s="10"/>
      <c r="F163" s="9"/>
      <c r="G163" s="9"/>
      <c r="H163" s="4"/>
      <c r="I163" s="4"/>
    </row>
    <row r="164" spans="1:9" s="7" customFormat="1" ht="14.25">
      <c r="A164" s="9"/>
      <c r="B164" s="10"/>
      <c r="C164" s="9"/>
      <c r="D164" s="10"/>
      <c r="F164" s="9"/>
      <c r="G164" s="9"/>
      <c r="H164" s="4"/>
      <c r="I164" s="4"/>
    </row>
    <row r="165" spans="1:9" s="7" customFormat="1" ht="14.25">
      <c r="A165" s="9"/>
      <c r="B165" s="10"/>
      <c r="C165" s="9"/>
      <c r="D165" s="10"/>
      <c r="F165" s="9"/>
      <c r="G165" s="9"/>
      <c r="H165" s="4"/>
      <c r="I165" s="4"/>
    </row>
    <row r="166" spans="1:9" s="7" customFormat="1" ht="14.25">
      <c r="A166" s="9"/>
      <c r="B166" s="10"/>
      <c r="C166" s="9"/>
      <c r="D166" s="10"/>
      <c r="F166" s="9"/>
      <c r="G166" s="9"/>
      <c r="H166" s="4"/>
      <c r="I166" s="4"/>
    </row>
    <row r="167" spans="1:9" s="7" customFormat="1" ht="14.25">
      <c r="A167" s="9"/>
      <c r="B167" s="10"/>
      <c r="C167" s="9"/>
      <c r="D167" s="10"/>
      <c r="F167" s="9"/>
      <c r="G167" s="9"/>
      <c r="H167" s="4"/>
      <c r="I167" s="4"/>
    </row>
    <row r="168" spans="1:9" s="7" customFormat="1" ht="14.25">
      <c r="A168" s="9"/>
      <c r="B168" s="10"/>
      <c r="C168" s="9"/>
      <c r="D168" s="10"/>
      <c r="F168" s="9"/>
      <c r="G168" s="9"/>
      <c r="H168" s="4"/>
      <c r="I168" s="4"/>
    </row>
    <row r="169" spans="1:9" s="7" customFormat="1" ht="14.25">
      <c r="A169" s="9"/>
      <c r="B169" s="10"/>
      <c r="C169" s="9"/>
      <c r="D169" s="10"/>
      <c r="F169" s="9"/>
      <c r="G169" s="9"/>
      <c r="H169" s="4"/>
      <c r="I169" s="4"/>
    </row>
    <row r="170" spans="1:9" s="7" customFormat="1" ht="14.25">
      <c r="A170" s="9"/>
      <c r="B170" s="10"/>
      <c r="C170" s="9"/>
      <c r="D170" s="10"/>
      <c r="F170" s="9"/>
      <c r="G170" s="9"/>
      <c r="H170" s="4"/>
      <c r="I170" s="4"/>
    </row>
    <row r="171" spans="1:9" s="7" customFormat="1" ht="14.25">
      <c r="A171" s="9"/>
      <c r="B171" s="10"/>
      <c r="C171" s="9"/>
      <c r="D171" s="10"/>
      <c r="F171" s="9"/>
      <c r="G171" s="9"/>
      <c r="H171" s="4"/>
      <c r="I171" s="4"/>
    </row>
    <row r="172" spans="1:9" s="7" customFormat="1" ht="14.25">
      <c r="A172" s="9"/>
      <c r="B172" s="10"/>
      <c r="C172" s="9"/>
      <c r="D172" s="10"/>
      <c r="F172" s="9"/>
      <c r="G172" s="9"/>
      <c r="H172" s="4"/>
      <c r="I172" s="4"/>
    </row>
    <row r="173" spans="1:9" s="7" customFormat="1" ht="14.25">
      <c r="A173" s="9"/>
      <c r="B173" s="10"/>
      <c r="C173" s="9"/>
      <c r="D173" s="10"/>
      <c r="F173" s="9"/>
      <c r="G173" s="9"/>
      <c r="H173" s="4"/>
      <c r="I173" s="4"/>
    </row>
    <row r="174" spans="1:9" s="7" customFormat="1" ht="14.25">
      <c r="A174" s="9"/>
      <c r="B174" s="10"/>
      <c r="C174" s="9"/>
      <c r="D174" s="10"/>
      <c r="F174" s="9"/>
      <c r="G174" s="9"/>
      <c r="H174" s="4"/>
      <c r="I174" s="4"/>
    </row>
    <row r="175" spans="1:9" s="7" customFormat="1" ht="14.25">
      <c r="A175" s="9"/>
      <c r="B175" s="10"/>
      <c r="C175" s="9"/>
      <c r="D175" s="10"/>
      <c r="F175" s="9"/>
      <c r="G175" s="9"/>
      <c r="H175" s="4"/>
      <c r="I175" s="4"/>
    </row>
    <row r="176" spans="1:9" s="7" customFormat="1" ht="14.25">
      <c r="A176" s="9"/>
      <c r="B176" s="10"/>
      <c r="C176" s="9"/>
      <c r="D176" s="10"/>
      <c r="F176" s="9"/>
      <c r="G176" s="9"/>
      <c r="H176" s="4"/>
      <c r="I176" s="4"/>
    </row>
    <row r="177" spans="1:9" s="7" customFormat="1" ht="14.25">
      <c r="A177" s="9"/>
      <c r="B177" s="10"/>
      <c r="C177" s="9"/>
      <c r="D177" s="10"/>
      <c r="F177" s="9"/>
      <c r="G177" s="9"/>
      <c r="H177" s="4"/>
      <c r="I177" s="4"/>
    </row>
    <row r="178" spans="1:9" s="7" customFormat="1" ht="14.25">
      <c r="A178" s="9"/>
      <c r="B178" s="10"/>
      <c r="C178" s="9"/>
      <c r="D178" s="10"/>
      <c r="F178" s="9"/>
      <c r="G178" s="9"/>
      <c r="H178" s="4"/>
      <c r="I178" s="4"/>
    </row>
    <row r="179" spans="1:9" s="7" customFormat="1" ht="14.25">
      <c r="A179" s="9"/>
      <c r="B179" s="10"/>
      <c r="C179" s="9"/>
      <c r="D179" s="10"/>
      <c r="F179" s="9"/>
      <c r="G179" s="9"/>
      <c r="H179" s="4"/>
      <c r="I179" s="4"/>
    </row>
    <row r="180" spans="1:9" s="7" customFormat="1" ht="14.25">
      <c r="A180" s="9"/>
      <c r="B180" s="10"/>
      <c r="C180" s="9"/>
      <c r="D180" s="10"/>
      <c r="F180" s="9"/>
      <c r="G180" s="9"/>
      <c r="H180" s="4"/>
      <c r="I180" s="4"/>
    </row>
    <row r="181" spans="1:9" s="7" customFormat="1" ht="14.25">
      <c r="A181" s="9"/>
      <c r="B181" s="10"/>
      <c r="C181" s="9"/>
      <c r="D181" s="10"/>
      <c r="F181" s="9"/>
      <c r="G181" s="9"/>
      <c r="H181" s="4"/>
      <c r="I181" s="4"/>
    </row>
    <row r="182" spans="1:9" s="7" customFormat="1" ht="14.25">
      <c r="A182" s="9"/>
      <c r="B182" s="10"/>
      <c r="C182" s="9"/>
      <c r="D182" s="10"/>
      <c r="F182" s="9"/>
      <c r="G182" s="9"/>
      <c r="H182" s="4"/>
      <c r="I182" s="4"/>
    </row>
    <row r="183" spans="1:9" s="7" customFormat="1" ht="14.25">
      <c r="A183" s="9"/>
      <c r="B183" s="10"/>
      <c r="C183" s="9"/>
      <c r="D183" s="10"/>
      <c r="F183" s="9"/>
      <c r="G183" s="9"/>
      <c r="H183" s="4"/>
      <c r="I183" s="4"/>
    </row>
    <row r="184" spans="1:9" s="7" customFormat="1" ht="14.25">
      <c r="A184" s="9"/>
      <c r="B184" s="10"/>
      <c r="C184" s="9"/>
      <c r="D184" s="10"/>
      <c r="F184" s="9"/>
      <c r="G184" s="9"/>
      <c r="H184" s="4"/>
      <c r="I184" s="4"/>
    </row>
    <row r="185" spans="1:9" s="7" customFormat="1" ht="14.25">
      <c r="A185" s="9"/>
      <c r="B185" s="10"/>
      <c r="C185" s="9"/>
      <c r="D185" s="10"/>
      <c r="F185" s="9"/>
      <c r="G185" s="9"/>
      <c r="H185" s="4"/>
      <c r="I185" s="4"/>
    </row>
    <row r="186" spans="1:9" s="7" customFormat="1" ht="14.25">
      <c r="A186" s="9"/>
      <c r="B186" s="10"/>
      <c r="C186" s="9"/>
      <c r="D186" s="10"/>
      <c r="F186" s="9"/>
      <c r="G186" s="9"/>
      <c r="H186" s="4"/>
      <c r="I186" s="4"/>
    </row>
    <row r="187" spans="1:9" s="7" customFormat="1" ht="14.25">
      <c r="A187" s="9"/>
      <c r="B187" s="10"/>
      <c r="C187" s="9"/>
      <c r="D187" s="10"/>
      <c r="F187" s="9"/>
      <c r="G187" s="9"/>
      <c r="H187" s="4"/>
      <c r="I187" s="4"/>
    </row>
    <row r="188" spans="1:9" s="7" customFormat="1" ht="14.25">
      <c r="A188" s="9"/>
      <c r="B188" s="10"/>
      <c r="C188" s="9"/>
      <c r="D188" s="10"/>
      <c r="F188" s="9"/>
      <c r="G188" s="9"/>
      <c r="H188" s="4"/>
      <c r="I188" s="4"/>
    </row>
    <row r="189" spans="1:9" s="7" customFormat="1" ht="14.25">
      <c r="A189" s="9"/>
      <c r="B189" s="10"/>
      <c r="C189" s="9"/>
      <c r="D189" s="10"/>
      <c r="F189" s="9"/>
      <c r="G189" s="9"/>
      <c r="H189" s="4"/>
      <c r="I189" s="4"/>
    </row>
    <row r="190" spans="1:9" s="7" customFormat="1" ht="14.25">
      <c r="A190" s="9"/>
      <c r="B190" s="10"/>
      <c r="C190" s="9"/>
      <c r="D190" s="10"/>
      <c r="F190" s="9"/>
      <c r="G190" s="9"/>
      <c r="H190" s="4"/>
      <c r="I190" s="4"/>
    </row>
    <row r="191" spans="1:9" s="7" customFormat="1" ht="14.25">
      <c r="A191" s="9"/>
      <c r="B191" s="10"/>
      <c r="C191" s="9"/>
      <c r="D191" s="10"/>
      <c r="F191" s="9"/>
      <c r="G191" s="9"/>
      <c r="H191" s="4"/>
      <c r="I191" s="4"/>
    </row>
    <row r="192" spans="1:9" s="7" customFormat="1" ht="14.25">
      <c r="A192" s="9"/>
      <c r="B192" s="10"/>
      <c r="C192" s="9"/>
      <c r="D192" s="10"/>
      <c r="F192" s="9"/>
      <c r="G192" s="9"/>
      <c r="H192" s="4"/>
      <c r="I192" s="4"/>
    </row>
    <row r="193" spans="1:9" s="7" customFormat="1" ht="14.25">
      <c r="A193" s="9"/>
      <c r="B193" s="10"/>
      <c r="C193" s="9"/>
      <c r="D193" s="10"/>
      <c r="F193" s="9"/>
      <c r="G193" s="9"/>
      <c r="H193" s="4"/>
      <c r="I193" s="4"/>
    </row>
    <row r="194" spans="1:9" s="7" customFormat="1" ht="14.25">
      <c r="A194" s="9"/>
      <c r="B194" s="10"/>
      <c r="C194" s="9"/>
      <c r="D194" s="10"/>
      <c r="F194" s="9"/>
      <c r="G194" s="9"/>
      <c r="H194" s="4"/>
      <c r="I194" s="4"/>
    </row>
    <row r="195" spans="1:9" s="7" customFormat="1" ht="14.25">
      <c r="A195" s="9"/>
      <c r="B195" s="10"/>
      <c r="C195" s="9"/>
      <c r="D195" s="10"/>
      <c r="F195" s="9"/>
      <c r="G195" s="9"/>
      <c r="H195" s="4"/>
      <c r="I195" s="4"/>
    </row>
    <row r="196" spans="1:9" s="7" customFormat="1" ht="14.25">
      <c r="A196" s="9"/>
      <c r="B196" s="10"/>
      <c r="C196" s="9"/>
      <c r="D196" s="10"/>
      <c r="F196" s="9"/>
      <c r="G196" s="9"/>
      <c r="H196" s="4"/>
      <c r="I196" s="4"/>
    </row>
    <row r="197" spans="1:9" s="7" customFormat="1" ht="14.25">
      <c r="A197" s="9"/>
      <c r="B197" s="10"/>
      <c r="C197" s="9"/>
      <c r="D197" s="10"/>
      <c r="F197" s="9"/>
      <c r="G197" s="9"/>
      <c r="H197" s="4"/>
      <c r="I197" s="4"/>
    </row>
    <row r="198" spans="1:9" s="7" customFormat="1" ht="14.25">
      <c r="A198" s="9"/>
      <c r="B198" s="10"/>
      <c r="C198" s="9"/>
      <c r="D198" s="10"/>
      <c r="F198" s="9"/>
      <c r="G198" s="9"/>
      <c r="H198" s="4"/>
      <c r="I198" s="4"/>
    </row>
    <row r="199" spans="1:9" s="7" customFormat="1" ht="14.25">
      <c r="A199" s="9"/>
      <c r="B199" s="10"/>
      <c r="C199" s="9"/>
      <c r="D199" s="10"/>
      <c r="F199" s="9"/>
      <c r="G199" s="9"/>
      <c r="H199" s="4"/>
      <c r="I199" s="4"/>
    </row>
    <row r="200" spans="1:9" s="7" customFormat="1" ht="14.25">
      <c r="A200" s="9"/>
      <c r="B200" s="10"/>
      <c r="C200" s="9"/>
      <c r="D200" s="10"/>
      <c r="F200" s="9"/>
      <c r="G200" s="9"/>
      <c r="H200" s="4"/>
      <c r="I200" s="4"/>
    </row>
    <row r="201" spans="1:9" s="7" customFormat="1" ht="14.25">
      <c r="A201" s="9"/>
      <c r="B201" s="10"/>
      <c r="C201" s="9"/>
      <c r="D201" s="10"/>
      <c r="F201" s="9"/>
      <c r="G201" s="9"/>
      <c r="H201" s="4"/>
      <c r="I201" s="4"/>
    </row>
    <row r="202" spans="1:9" s="7" customFormat="1" ht="14.25">
      <c r="A202" s="9"/>
      <c r="B202" s="10"/>
      <c r="C202" s="9"/>
      <c r="D202" s="10"/>
      <c r="F202" s="9"/>
      <c r="G202" s="9"/>
      <c r="H202" s="4"/>
      <c r="I202" s="4"/>
    </row>
    <row r="203" spans="1:9" s="7" customFormat="1" ht="14.25">
      <c r="A203" s="9"/>
      <c r="B203" s="10"/>
      <c r="C203" s="9"/>
      <c r="D203" s="10"/>
      <c r="F203" s="9"/>
      <c r="G203" s="9"/>
      <c r="H203" s="4"/>
      <c r="I203" s="4"/>
    </row>
    <row r="204" spans="1:9" s="7" customFormat="1" ht="14.25">
      <c r="A204" s="9"/>
      <c r="B204" s="10"/>
      <c r="C204" s="9"/>
      <c r="D204" s="10"/>
      <c r="F204" s="9"/>
      <c r="G204" s="9"/>
      <c r="H204" s="4"/>
      <c r="I204" s="4"/>
    </row>
    <row r="205" spans="1:9" s="7" customFormat="1" ht="14.25">
      <c r="A205" s="9"/>
      <c r="B205" s="10"/>
      <c r="C205" s="9"/>
      <c r="D205" s="10"/>
      <c r="F205" s="9"/>
      <c r="G205" s="9"/>
      <c r="H205" s="4"/>
      <c r="I205" s="4"/>
    </row>
    <row r="206" spans="1:9" s="7" customFormat="1" ht="14.25">
      <c r="A206" s="9"/>
      <c r="B206" s="10"/>
      <c r="C206" s="9"/>
      <c r="D206" s="10"/>
      <c r="F206" s="9"/>
      <c r="G206" s="9"/>
      <c r="H206" s="4"/>
      <c r="I206" s="4"/>
    </row>
    <row r="207" spans="1:9" s="7" customFormat="1" ht="14.25">
      <c r="A207" s="9"/>
      <c r="B207" s="10"/>
      <c r="C207" s="9"/>
      <c r="D207" s="10"/>
      <c r="F207" s="9"/>
      <c r="G207" s="9"/>
      <c r="H207" s="4"/>
      <c r="I207" s="4"/>
    </row>
    <row r="208" spans="1:9" s="7" customFormat="1" ht="14.25">
      <c r="A208" s="9"/>
      <c r="B208" s="10"/>
      <c r="C208" s="9"/>
      <c r="D208" s="10"/>
      <c r="F208" s="9"/>
      <c r="G208" s="9"/>
      <c r="H208" s="4"/>
      <c r="I208" s="4"/>
    </row>
    <row r="209" spans="1:9" s="7" customFormat="1" ht="14.25">
      <c r="A209" s="9"/>
      <c r="B209" s="10"/>
      <c r="C209" s="9"/>
      <c r="D209" s="10"/>
      <c r="F209" s="9"/>
      <c r="G209" s="9"/>
      <c r="H209" s="4"/>
      <c r="I209" s="4"/>
    </row>
    <row r="210" spans="1:9" s="7" customFormat="1" ht="14.25">
      <c r="A210" s="9"/>
      <c r="B210" s="10"/>
      <c r="C210" s="9"/>
      <c r="D210" s="10"/>
      <c r="F210" s="9"/>
      <c r="G210" s="9"/>
      <c r="H210" s="4"/>
      <c r="I210" s="4"/>
    </row>
    <row r="211" spans="1:9" s="7" customFormat="1" ht="14.25">
      <c r="A211" s="9"/>
      <c r="B211" s="10"/>
      <c r="C211" s="9"/>
      <c r="D211" s="10"/>
      <c r="F211" s="9"/>
      <c r="G211" s="9"/>
      <c r="H211" s="4"/>
      <c r="I211" s="4"/>
    </row>
    <row r="212" spans="1:9" s="7" customFormat="1" ht="14.25">
      <c r="A212" s="9"/>
      <c r="B212" s="10"/>
      <c r="C212" s="9"/>
      <c r="D212" s="10"/>
      <c r="F212" s="9"/>
      <c r="G212" s="9"/>
      <c r="H212" s="4"/>
      <c r="I212" s="4"/>
    </row>
    <row r="213" spans="1:9" s="7" customFormat="1" ht="14.25">
      <c r="A213" s="9"/>
      <c r="B213" s="10"/>
      <c r="C213" s="9"/>
      <c r="D213" s="10"/>
      <c r="F213" s="9"/>
      <c r="G213" s="9"/>
      <c r="H213" s="4"/>
      <c r="I213" s="4"/>
    </row>
    <row r="214" spans="1:9" s="7" customFormat="1" ht="14.25">
      <c r="A214" s="9"/>
      <c r="B214" s="10"/>
      <c r="C214" s="9"/>
      <c r="D214" s="10"/>
      <c r="F214" s="9"/>
      <c r="G214" s="9"/>
      <c r="H214" s="4"/>
      <c r="I214" s="4"/>
    </row>
    <row r="215" spans="1:9" s="7" customFormat="1" ht="14.25">
      <c r="A215" s="9"/>
      <c r="B215" s="10"/>
      <c r="C215" s="9"/>
      <c r="D215" s="10"/>
      <c r="F215" s="9"/>
      <c r="G215" s="9"/>
      <c r="H215" s="4"/>
      <c r="I215" s="4"/>
    </row>
    <row r="216" spans="1:9" s="7" customFormat="1" ht="14.25">
      <c r="A216" s="9"/>
      <c r="B216" s="10"/>
      <c r="C216" s="9"/>
      <c r="D216" s="10"/>
      <c r="F216" s="9"/>
      <c r="G216" s="9"/>
      <c r="H216" s="4"/>
      <c r="I216" s="4"/>
    </row>
    <row r="217" spans="1:9" s="7" customFormat="1" ht="14.25">
      <c r="A217" s="9"/>
      <c r="B217" s="10"/>
      <c r="C217" s="9"/>
      <c r="D217" s="10"/>
      <c r="F217" s="9"/>
      <c r="G217" s="9"/>
      <c r="H217" s="4"/>
      <c r="I217" s="4"/>
    </row>
    <row r="218" spans="1:9" s="7" customFormat="1" ht="14.25">
      <c r="A218" s="9"/>
      <c r="B218" s="10"/>
      <c r="C218" s="9"/>
      <c r="D218" s="10"/>
      <c r="F218" s="9"/>
      <c r="G218" s="9"/>
      <c r="H218" s="4"/>
      <c r="I218" s="4"/>
    </row>
    <row r="219" spans="1:9" s="7" customFormat="1" ht="14.25">
      <c r="A219" s="9"/>
      <c r="B219" s="10"/>
      <c r="C219" s="9"/>
      <c r="D219" s="10"/>
      <c r="F219" s="9"/>
      <c r="G219" s="9"/>
      <c r="H219" s="4"/>
      <c r="I219" s="4"/>
    </row>
    <row r="220" spans="1:9" s="7" customFormat="1" ht="14.25">
      <c r="A220" s="9"/>
      <c r="B220" s="10"/>
      <c r="C220" s="9"/>
      <c r="D220" s="10"/>
      <c r="F220" s="9"/>
      <c r="G220" s="9"/>
      <c r="H220" s="4"/>
      <c r="I220" s="4"/>
    </row>
    <row r="221" spans="1:9" s="7" customFormat="1" ht="14.25">
      <c r="A221" s="9"/>
      <c r="B221" s="10"/>
      <c r="C221" s="9"/>
      <c r="D221" s="10"/>
      <c r="F221" s="9"/>
      <c r="G221" s="9"/>
      <c r="H221" s="4"/>
      <c r="I221" s="4"/>
    </row>
    <row r="222" spans="1:9" s="7" customFormat="1" ht="14.25">
      <c r="A222" s="9"/>
      <c r="B222" s="10"/>
      <c r="C222" s="9"/>
      <c r="D222" s="10"/>
      <c r="F222" s="9"/>
      <c r="G222" s="9"/>
      <c r="H222" s="4"/>
      <c r="I222" s="4"/>
    </row>
    <row r="223" spans="1:9" s="7" customFormat="1" ht="14.25">
      <c r="A223" s="9"/>
      <c r="B223" s="10"/>
      <c r="C223" s="9"/>
      <c r="D223" s="10"/>
      <c r="F223" s="9"/>
      <c r="G223" s="9"/>
      <c r="H223" s="4"/>
      <c r="I223" s="4"/>
    </row>
    <row r="224" spans="1:9" s="7" customFormat="1" ht="14.25">
      <c r="A224" s="9"/>
      <c r="B224" s="10"/>
      <c r="C224" s="9"/>
      <c r="D224" s="10"/>
      <c r="F224" s="9"/>
      <c r="G224" s="9"/>
      <c r="H224" s="4"/>
      <c r="I224" s="4"/>
    </row>
    <row r="225" spans="1:9" s="7" customFormat="1" ht="14.25">
      <c r="A225" s="9"/>
      <c r="B225" s="10"/>
      <c r="C225" s="9"/>
      <c r="D225" s="10"/>
      <c r="F225" s="9"/>
      <c r="G225" s="9"/>
      <c r="H225" s="4"/>
      <c r="I225" s="4"/>
    </row>
    <row r="226" spans="1:9" s="7" customFormat="1" ht="14.25">
      <c r="A226" s="9"/>
      <c r="B226" s="10"/>
      <c r="C226" s="9"/>
      <c r="D226" s="10"/>
      <c r="F226" s="9"/>
      <c r="G226" s="9"/>
      <c r="H226" s="4"/>
      <c r="I226" s="4"/>
    </row>
    <row r="227" spans="1:9" s="7" customFormat="1" ht="14.25">
      <c r="A227" s="9"/>
      <c r="B227" s="10"/>
      <c r="C227" s="9"/>
      <c r="D227" s="10"/>
      <c r="F227" s="9"/>
      <c r="G227" s="9"/>
      <c r="H227" s="4"/>
      <c r="I227" s="4"/>
    </row>
    <row r="228" spans="1:9" s="7" customFormat="1" ht="14.25">
      <c r="A228" s="9"/>
      <c r="B228" s="10"/>
      <c r="C228" s="9"/>
      <c r="D228" s="10"/>
      <c r="F228" s="9"/>
      <c r="G228" s="9"/>
      <c r="H228" s="4"/>
      <c r="I228" s="4"/>
    </row>
    <row r="229" spans="1:9" s="7" customFormat="1" ht="14.25">
      <c r="A229" s="9"/>
      <c r="B229" s="10"/>
      <c r="C229" s="9"/>
      <c r="D229" s="10"/>
      <c r="F229" s="9"/>
      <c r="G229" s="9"/>
      <c r="H229" s="4"/>
      <c r="I229" s="4"/>
    </row>
    <row r="230" spans="1:9" s="7" customFormat="1" ht="14.25">
      <c r="A230" s="9"/>
      <c r="B230" s="10"/>
      <c r="C230" s="9"/>
      <c r="D230" s="10"/>
      <c r="F230" s="9"/>
      <c r="G230" s="9"/>
      <c r="H230" s="4"/>
      <c r="I230" s="4"/>
    </row>
    <row r="231" spans="1:9" s="7" customFormat="1" ht="14.25">
      <c r="A231" s="9"/>
      <c r="B231" s="10"/>
      <c r="C231" s="9"/>
      <c r="D231" s="10"/>
      <c r="F231" s="9"/>
      <c r="G231" s="9"/>
      <c r="H231" s="4"/>
      <c r="I231" s="4"/>
    </row>
    <row r="232" spans="1:9" s="7" customFormat="1" ht="14.25">
      <c r="A232" s="9"/>
      <c r="B232" s="10"/>
      <c r="C232" s="9"/>
      <c r="D232" s="10"/>
      <c r="F232" s="9"/>
      <c r="G232" s="9"/>
      <c r="H232" s="4"/>
      <c r="I232" s="4"/>
    </row>
    <row r="233" spans="1:9" s="7" customFormat="1" ht="14.25">
      <c r="A233" s="9"/>
      <c r="B233" s="10"/>
      <c r="C233" s="9"/>
      <c r="D233" s="10"/>
      <c r="F233" s="9"/>
      <c r="G233" s="9"/>
      <c r="H233" s="4"/>
      <c r="I233" s="4"/>
    </row>
    <row r="234" spans="1:9" s="7" customFormat="1" ht="14.25">
      <c r="A234" s="9"/>
      <c r="B234" s="10"/>
      <c r="C234" s="9"/>
      <c r="D234" s="10"/>
      <c r="F234" s="9"/>
      <c r="G234" s="9"/>
      <c r="H234" s="4"/>
      <c r="I234" s="4"/>
    </row>
    <row r="235" spans="1:9" s="7" customFormat="1" ht="14.25">
      <c r="A235" s="9"/>
      <c r="B235" s="10"/>
      <c r="C235" s="9"/>
      <c r="D235" s="10"/>
      <c r="F235" s="9"/>
      <c r="G235" s="9"/>
      <c r="H235" s="4"/>
      <c r="I235" s="4"/>
    </row>
    <row r="236" spans="1:9" s="7" customFormat="1" ht="14.25">
      <c r="A236" s="9"/>
      <c r="B236" s="10"/>
      <c r="C236" s="9"/>
      <c r="D236" s="10"/>
      <c r="F236" s="9"/>
      <c r="G236" s="9"/>
      <c r="H236" s="4"/>
      <c r="I236" s="4"/>
    </row>
    <row r="237" spans="1:9" s="7" customFormat="1" ht="14.25">
      <c r="A237" s="9"/>
      <c r="B237" s="10"/>
      <c r="C237" s="9"/>
      <c r="D237" s="10"/>
      <c r="F237" s="9"/>
      <c r="G237" s="9"/>
      <c r="H237" s="4"/>
      <c r="I237" s="4"/>
    </row>
    <row r="238" spans="1:9" s="7" customFormat="1" ht="14.25">
      <c r="A238" s="9"/>
      <c r="B238" s="10"/>
      <c r="C238" s="9"/>
      <c r="D238" s="10"/>
      <c r="F238" s="9"/>
      <c r="G238" s="9"/>
      <c r="H238" s="4"/>
      <c r="I238" s="4"/>
    </row>
    <row r="239" spans="1:9" s="7" customFormat="1" ht="14.25">
      <c r="A239" s="9"/>
      <c r="B239" s="10"/>
      <c r="C239" s="9"/>
      <c r="D239" s="10"/>
      <c r="F239" s="9"/>
      <c r="G239" s="9"/>
      <c r="H239" s="4"/>
      <c r="I239" s="4"/>
    </row>
    <row r="240" spans="1:9" s="7" customFormat="1" ht="14.25">
      <c r="A240" s="9"/>
      <c r="B240" s="10"/>
      <c r="C240" s="9"/>
      <c r="D240" s="10"/>
      <c r="F240" s="9"/>
      <c r="G240" s="9"/>
      <c r="H240" s="4"/>
      <c r="I240" s="4"/>
    </row>
    <row r="241" spans="1:9" s="7" customFormat="1" ht="14.25">
      <c r="A241" s="9"/>
      <c r="B241" s="10"/>
      <c r="C241" s="9"/>
      <c r="D241" s="10"/>
      <c r="F241" s="9"/>
      <c r="G241" s="9"/>
      <c r="H241" s="4"/>
      <c r="I241" s="4"/>
    </row>
    <row r="242" spans="1:9" s="7" customFormat="1" ht="14.25">
      <c r="A242" s="9"/>
      <c r="B242" s="10"/>
      <c r="C242" s="9"/>
      <c r="D242" s="10"/>
      <c r="F242" s="9"/>
      <c r="G242" s="9"/>
      <c r="H242" s="4"/>
      <c r="I242" s="4"/>
    </row>
    <row r="243" spans="1:9" s="7" customFormat="1" ht="14.25">
      <c r="A243" s="9"/>
      <c r="B243" s="10"/>
      <c r="C243" s="9"/>
      <c r="D243" s="10"/>
      <c r="F243" s="9"/>
      <c r="G243" s="9"/>
      <c r="H243" s="4"/>
      <c r="I243" s="4"/>
    </row>
    <row r="244" spans="1:9" s="7" customFormat="1" ht="14.25">
      <c r="A244" s="9"/>
      <c r="B244" s="10"/>
      <c r="C244" s="9"/>
      <c r="D244" s="10"/>
      <c r="F244" s="9"/>
      <c r="G244" s="9"/>
      <c r="H244" s="4"/>
      <c r="I244" s="4"/>
    </row>
    <row r="245" spans="1:9" s="7" customFormat="1" ht="14.25">
      <c r="A245" s="9"/>
      <c r="B245" s="10"/>
      <c r="C245" s="9"/>
      <c r="D245" s="10"/>
      <c r="F245" s="9"/>
      <c r="G245" s="9"/>
      <c r="H245" s="4"/>
      <c r="I245" s="4"/>
    </row>
    <row r="246" spans="1:9" s="7" customFormat="1" ht="14.25">
      <c r="A246" s="9"/>
      <c r="B246" s="10"/>
      <c r="C246" s="9"/>
      <c r="D246" s="10"/>
      <c r="F246" s="9"/>
      <c r="G246" s="9"/>
      <c r="H246" s="4"/>
      <c r="I246" s="4"/>
    </row>
    <row r="247" spans="1:9" s="7" customFormat="1" ht="14.25">
      <c r="A247" s="9"/>
      <c r="B247" s="10"/>
      <c r="C247" s="9"/>
      <c r="D247" s="10"/>
      <c r="F247" s="9"/>
      <c r="G247" s="9"/>
      <c r="H247" s="4"/>
      <c r="I247" s="4"/>
    </row>
    <row r="248" spans="1:9" s="7" customFormat="1" ht="14.25">
      <c r="A248" s="9"/>
      <c r="B248" s="10"/>
      <c r="C248" s="9"/>
      <c r="D248" s="10"/>
      <c r="F248" s="9"/>
      <c r="G248" s="9"/>
      <c r="H248" s="4"/>
      <c r="I248" s="4"/>
    </row>
    <row r="249" spans="1:9" s="7" customFormat="1" ht="14.25">
      <c r="A249" s="9"/>
      <c r="B249" s="10"/>
      <c r="C249" s="9"/>
      <c r="D249" s="10"/>
      <c r="F249" s="9"/>
      <c r="G249" s="9"/>
      <c r="H249" s="4"/>
      <c r="I249" s="4"/>
    </row>
    <row r="250" spans="1:9" s="7" customFormat="1" ht="14.25">
      <c r="A250" s="9"/>
      <c r="B250" s="10"/>
      <c r="C250" s="9"/>
      <c r="D250" s="10"/>
      <c r="F250" s="9"/>
      <c r="G250" s="9"/>
      <c r="H250" s="4"/>
      <c r="I250" s="4"/>
    </row>
    <row r="251" spans="1:9" s="7" customFormat="1" ht="14.25">
      <c r="A251" s="9"/>
      <c r="B251" s="10"/>
      <c r="C251" s="9"/>
      <c r="D251" s="10"/>
      <c r="F251" s="9"/>
      <c r="G251" s="9"/>
      <c r="H251" s="4"/>
      <c r="I251" s="4"/>
    </row>
    <row r="252" spans="1:9" s="7" customFormat="1" ht="14.25">
      <c r="A252" s="9"/>
      <c r="B252" s="10"/>
      <c r="C252" s="9"/>
      <c r="D252" s="10"/>
      <c r="F252" s="9"/>
      <c r="G252" s="9"/>
      <c r="H252" s="4"/>
      <c r="I252" s="4"/>
    </row>
    <row r="253" spans="1:9" s="7" customFormat="1" ht="14.25">
      <c r="A253" s="9"/>
      <c r="B253" s="10"/>
      <c r="C253" s="9"/>
      <c r="D253" s="10"/>
      <c r="F253" s="9"/>
      <c r="G253" s="9"/>
      <c r="H253" s="4"/>
      <c r="I253" s="4"/>
    </row>
    <row r="254" spans="1:9" s="7" customFormat="1" ht="14.25">
      <c r="A254" s="9"/>
      <c r="B254" s="10"/>
      <c r="C254" s="9"/>
      <c r="D254" s="10"/>
      <c r="F254" s="9"/>
      <c r="G254" s="9"/>
      <c r="H254" s="4"/>
      <c r="I254" s="4"/>
    </row>
    <row r="255" spans="1:9" s="7" customFormat="1" ht="14.25">
      <c r="A255" s="9"/>
      <c r="B255" s="10"/>
      <c r="C255" s="9"/>
      <c r="D255" s="10"/>
      <c r="F255" s="9"/>
      <c r="G255" s="9"/>
      <c r="H255" s="4"/>
      <c r="I255" s="4"/>
    </row>
    <row r="256" spans="1:9" s="7" customFormat="1" ht="14.25">
      <c r="A256" s="9"/>
      <c r="B256" s="10"/>
      <c r="C256" s="9"/>
      <c r="D256" s="10"/>
      <c r="F256" s="9"/>
      <c r="G256" s="9"/>
      <c r="H256" s="4"/>
      <c r="I256" s="4"/>
    </row>
    <row r="257" spans="1:9" s="7" customFormat="1" ht="14.25">
      <c r="A257" s="9"/>
      <c r="B257" s="10"/>
      <c r="C257" s="9"/>
      <c r="D257" s="10"/>
      <c r="F257" s="9"/>
      <c r="G257" s="9"/>
      <c r="H257" s="4"/>
      <c r="I257" s="4"/>
    </row>
    <row r="258" spans="1:9" s="7" customFormat="1" ht="14.25">
      <c r="A258" s="9"/>
      <c r="B258" s="10"/>
      <c r="C258" s="9"/>
      <c r="D258" s="10"/>
      <c r="F258" s="9"/>
      <c r="G258" s="9"/>
      <c r="H258" s="4"/>
      <c r="I258" s="4"/>
    </row>
    <row r="259" spans="1:9" s="7" customFormat="1" ht="14.25">
      <c r="A259" s="9"/>
      <c r="B259" s="10"/>
      <c r="C259" s="9"/>
      <c r="D259" s="10"/>
      <c r="F259" s="9"/>
      <c r="G259" s="9"/>
      <c r="H259" s="4"/>
      <c r="I259" s="4"/>
    </row>
    <row r="260" spans="1:9" s="7" customFormat="1" ht="14.25">
      <c r="A260" s="9"/>
      <c r="B260" s="10"/>
      <c r="C260" s="9"/>
      <c r="D260" s="10"/>
      <c r="F260" s="9"/>
      <c r="G260" s="9"/>
      <c r="H260" s="4"/>
      <c r="I260" s="4"/>
    </row>
    <row r="261" spans="1:9" s="7" customFormat="1" ht="14.25">
      <c r="A261" s="9"/>
      <c r="B261" s="10"/>
      <c r="C261" s="9"/>
      <c r="D261" s="10"/>
      <c r="F261" s="9"/>
      <c r="G261" s="9"/>
      <c r="H261" s="4"/>
      <c r="I261" s="4"/>
    </row>
    <row r="262" spans="1:9" s="7" customFormat="1" ht="14.25">
      <c r="A262" s="9"/>
      <c r="B262" s="10"/>
      <c r="C262" s="9"/>
      <c r="D262" s="10"/>
      <c r="F262" s="9"/>
      <c r="G262" s="9"/>
      <c r="H262" s="4"/>
      <c r="I262" s="4"/>
    </row>
    <row r="263" spans="1:9" s="7" customFormat="1" ht="14.25">
      <c r="A263" s="9"/>
      <c r="B263" s="10"/>
      <c r="C263" s="9"/>
      <c r="D263" s="10"/>
      <c r="F263" s="9"/>
      <c r="G263" s="9"/>
      <c r="H263" s="4"/>
      <c r="I263" s="4"/>
    </row>
    <row r="264" spans="1:9" s="7" customFormat="1" ht="14.25">
      <c r="A264" s="9"/>
      <c r="B264" s="10"/>
      <c r="C264" s="9"/>
      <c r="D264" s="10"/>
      <c r="F264" s="9"/>
      <c r="G264" s="9"/>
      <c r="H264" s="4"/>
      <c r="I264" s="4"/>
    </row>
    <row r="265" spans="1:9" s="7" customFormat="1" ht="14.25">
      <c r="A265" s="9"/>
      <c r="B265" s="10"/>
      <c r="C265" s="9"/>
      <c r="D265" s="10"/>
      <c r="F265" s="9"/>
      <c r="G265" s="9"/>
      <c r="H265" s="4"/>
      <c r="I265" s="4"/>
    </row>
    <row r="266" spans="1:9" s="7" customFormat="1" ht="14.25">
      <c r="A266" s="9"/>
      <c r="B266" s="10"/>
      <c r="C266" s="9"/>
      <c r="D266" s="10"/>
      <c r="F266" s="9"/>
      <c r="G266" s="9"/>
      <c r="H266" s="4"/>
      <c r="I266" s="4"/>
    </row>
    <row r="267" spans="1:9" s="7" customFormat="1" ht="14.25">
      <c r="A267" s="9"/>
      <c r="B267" s="10"/>
      <c r="C267" s="9"/>
      <c r="D267" s="10"/>
      <c r="F267" s="9"/>
      <c r="G267" s="9"/>
      <c r="H267" s="4"/>
      <c r="I267" s="4"/>
    </row>
    <row r="268" spans="1:9" s="7" customFormat="1" ht="14.25">
      <c r="A268" s="9"/>
      <c r="B268" s="10"/>
      <c r="C268" s="9"/>
      <c r="D268" s="10"/>
      <c r="F268" s="9"/>
      <c r="G268" s="9"/>
      <c r="H268" s="4"/>
      <c r="I268" s="4"/>
    </row>
    <row r="269" spans="1:9" s="7" customFormat="1" ht="14.25">
      <c r="A269" s="9"/>
      <c r="B269" s="10"/>
      <c r="C269" s="9"/>
      <c r="D269" s="10"/>
      <c r="F269" s="9"/>
      <c r="G269" s="9"/>
      <c r="H269" s="4"/>
      <c r="I269" s="4"/>
    </row>
    <row r="270" spans="1:9" s="7" customFormat="1" ht="14.25">
      <c r="A270" s="9"/>
      <c r="B270" s="10"/>
      <c r="C270" s="9"/>
      <c r="D270" s="10"/>
      <c r="F270" s="9"/>
      <c r="G270" s="9"/>
      <c r="H270" s="4"/>
      <c r="I270" s="4"/>
    </row>
    <row r="271" spans="1:9" s="7" customFormat="1" ht="14.25">
      <c r="A271" s="9"/>
      <c r="B271" s="10"/>
      <c r="C271" s="9"/>
      <c r="D271" s="10"/>
      <c r="F271" s="9"/>
      <c r="G271" s="9"/>
      <c r="H271" s="4"/>
      <c r="I271" s="4"/>
    </row>
    <row r="272" spans="1:9" s="7" customFormat="1" ht="14.25">
      <c r="A272" s="9"/>
      <c r="B272" s="10"/>
      <c r="C272" s="9"/>
      <c r="D272" s="10"/>
      <c r="F272" s="9"/>
      <c r="G272" s="9"/>
      <c r="H272" s="4"/>
      <c r="I272" s="4"/>
    </row>
    <row r="273" spans="1:9" s="7" customFormat="1" ht="14.25">
      <c r="A273" s="9"/>
      <c r="B273" s="10"/>
      <c r="C273" s="9"/>
      <c r="D273" s="10"/>
      <c r="F273" s="9"/>
      <c r="G273" s="9"/>
      <c r="H273" s="4"/>
      <c r="I273" s="4"/>
    </row>
    <row r="274" spans="1:9" s="7" customFormat="1" ht="14.25">
      <c r="A274" s="9"/>
      <c r="B274" s="10"/>
      <c r="C274" s="9"/>
      <c r="D274" s="10"/>
      <c r="F274" s="9"/>
      <c r="G274" s="9"/>
      <c r="H274" s="4"/>
      <c r="I274" s="4"/>
    </row>
    <row r="275" spans="1:9" s="7" customFormat="1" ht="14.25">
      <c r="A275" s="9"/>
      <c r="B275" s="10"/>
      <c r="C275" s="9"/>
      <c r="D275" s="10"/>
      <c r="F275" s="9"/>
      <c r="G275" s="9"/>
      <c r="H275" s="4"/>
      <c r="I275" s="4"/>
    </row>
    <row r="276" spans="1:9" s="7" customFormat="1" ht="14.25">
      <c r="A276" s="9"/>
      <c r="B276" s="10"/>
      <c r="C276" s="9"/>
      <c r="D276" s="10"/>
      <c r="F276" s="9"/>
      <c r="G276" s="9"/>
      <c r="H276" s="4"/>
      <c r="I276" s="4"/>
    </row>
    <row r="277" spans="1:9" s="7" customFormat="1" ht="14.25">
      <c r="A277" s="9"/>
      <c r="B277" s="10"/>
      <c r="C277" s="9"/>
      <c r="D277" s="10"/>
      <c r="F277" s="9"/>
      <c r="G277" s="9"/>
      <c r="H277" s="4"/>
      <c r="I277" s="4"/>
    </row>
    <row r="278" spans="1:9" s="7" customFormat="1" ht="14.25">
      <c r="A278" s="9"/>
      <c r="B278" s="10"/>
      <c r="C278" s="9"/>
      <c r="D278" s="10"/>
      <c r="F278" s="9"/>
      <c r="G278" s="9"/>
      <c r="H278" s="4"/>
      <c r="I278" s="4"/>
    </row>
    <row r="279" spans="1:9" s="7" customFormat="1" ht="14.25">
      <c r="A279" s="9"/>
      <c r="B279" s="10"/>
      <c r="C279" s="9"/>
      <c r="D279" s="10"/>
      <c r="F279" s="9"/>
      <c r="G279" s="9"/>
      <c r="H279" s="4"/>
      <c r="I279" s="4"/>
    </row>
    <row r="280" spans="1:9" s="7" customFormat="1" ht="14.25">
      <c r="A280" s="9"/>
      <c r="B280" s="10"/>
      <c r="C280" s="9"/>
      <c r="D280" s="10"/>
      <c r="F280" s="9"/>
      <c r="G280" s="9"/>
      <c r="H280" s="4"/>
      <c r="I280" s="4"/>
    </row>
    <row r="281" spans="1:9" s="7" customFormat="1" ht="14.25">
      <c r="A281" s="9"/>
      <c r="B281" s="10"/>
      <c r="C281" s="9"/>
      <c r="D281" s="10"/>
      <c r="F281" s="9"/>
      <c r="G281" s="9"/>
      <c r="H281" s="4"/>
      <c r="I281" s="4"/>
    </row>
    <row r="282" spans="1:9" s="7" customFormat="1" ht="14.25">
      <c r="A282" s="9"/>
      <c r="B282" s="10"/>
      <c r="C282" s="9"/>
      <c r="D282" s="10"/>
      <c r="F282" s="9"/>
      <c r="G282" s="9"/>
      <c r="H282" s="4"/>
      <c r="I282" s="4"/>
    </row>
    <row r="283" spans="1:9" s="7" customFormat="1" ht="14.25">
      <c r="A283" s="9"/>
      <c r="B283" s="10"/>
      <c r="C283" s="9"/>
      <c r="D283" s="10"/>
      <c r="F283" s="9"/>
      <c r="G283" s="9"/>
      <c r="H283" s="4"/>
      <c r="I283" s="4"/>
    </row>
    <row r="284" spans="1:9" s="7" customFormat="1" ht="14.25">
      <c r="A284" s="9"/>
      <c r="B284" s="10"/>
      <c r="C284" s="9"/>
      <c r="D284" s="10"/>
      <c r="F284" s="9"/>
      <c r="G284" s="9"/>
      <c r="H284" s="4"/>
      <c r="I284" s="4"/>
    </row>
    <row r="285" spans="1:9" s="7" customFormat="1" ht="14.25">
      <c r="A285" s="9"/>
      <c r="B285" s="10"/>
      <c r="C285" s="9"/>
      <c r="D285" s="10"/>
      <c r="F285" s="9"/>
      <c r="G285" s="9"/>
      <c r="H285" s="4"/>
      <c r="I285" s="4"/>
    </row>
    <row r="286" spans="1:9" s="7" customFormat="1" ht="14.25">
      <c r="A286" s="9"/>
      <c r="B286" s="10"/>
      <c r="C286" s="9"/>
      <c r="D286" s="10"/>
      <c r="F286" s="9"/>
      <c r="G286" s="9"/>
      <c r="H286" s="4"/>
      <c r="I286" s="4"/>
    </row>
    <row r="287" spans="1:9" s="7" customFormat="1" ht="14.25">
      <c r="A287" s="9"/>
      <c r="B287" s="10"/>
      <c r="C287" s="9"/>
      <c r="D287" s="10"/>
      <c r="F287" s="9"/>
      <c r="G287" s="9"/>
      <c r="H287" s="4"/>
      <c r="I287" s="4"/>
    </row>
    <row r="288" spans="1:9" s="7" customFormat="1" ht="14.25">
      <c r="A288" s="9"/>
      <c r="B288" s="10"/>
      <c r="C288" s="9"/>
      <c r="D288" s="10"/>
      <c r="F288" s="9"/>
      <c r="G288" s="9"/>
      <c r="H288" s="4"/>
      <c r="I288" s="4"/>
    </row>
    <row r="289" spans="1:9" s="7" customFormat="1" ht="14.25">
      <c r="A289" s="9"/>
      <c r="B289" s="10"/>
      <c r="C289" s="9"/>
      <c r="D289" s="10"/>
      <c r="F289" s="9"/>
      <c r="G289" s="9"/>
      <c r="H289" s="4"/>
      <c r="I289" s="4"/>
    </row>
    <row r="290" spans="1:9" s="7" customFormat="1" ht="14.25">
      <c r="A290" s="9"/>
      <c r="B290" s="10"/>
      <c r="C290" s="9"/>
      <c r="D290" s="10"/>
      <c r="F290" s="9"/>
      <c r="G290" s="9"/>
      <c r="H290" s="4"/>
      <c r="I290" s="4"/>
    </row>
    <row r="291" spans="1:9" s="7" customFormat="1" ht="14.25">
      <c r="A291" s="9"/>
      <c r="B291" s="10"/>
      <c r="C291" s="9"/>
      <c r="D291" s="10"/>
      <c r="F291" s="9"/>
      <c r="G291" s="9"/>
      <c r="H291" s="4"/>
      <c r="I291" s="4"/>
    </row>
    <row r="292" spans="1:9" s="7" customFormat="1" ht="14.25">
      <c r="A292" s="9"/>
      <c r="B292" s="10"/>
      <c r="C292" s="9"/>
      <c r="D292" s="10"/>
      <c r="F292" s="9"/>
      <c r="G292" s="9"/>
      <c r="H292" s="4"/>
      <c r="I292" s="4"/>
    </row>
    <row r="293" spans="1:9" s="7" customFormat="1" ht="14.25">
      <c r="A293" s="9"/>
      <c r="B293" s="10"/>
      <c r="C293" s="9"/>
      <c r="D293" s="10"/>
      <c r="F293" s="9"/>
      <c r="G293" s="9"/>
      <c r="H293" s="4"/>
      <c r="I293" s="4"/>
    </row>
    <row r="294" spans="1:9" s="7" customFormat="1" ht="14.25">
      <c r="A294" s="9"/>
      <c r="B294" s="10"/>
      <c r="C294" s="9"/>
      <c r="D294" s="10"/>
      <c r="F294" s="9"/>
      <c r="G294" s="9"/>
      <c r="H294" s="4"/>
      <c r="I294" s="4"/>
    </row>
    <row r="295" spans="1:9" s="7" customFormat="1" ht="14.25">
      <c r="A295" s="9"/>
      <c r="B295" s="10"/>
      <c r="C295" s="9"/>
      <c r="D295" s="10"/>
      <c r="F295" s="9"/>
      <c r="G295" s="9"/>
      <c r="H295" s="4"/>
      <c r="I295" s="4"/>
    </row>
    <row r="296" spans="1:9" s="7" customFormat="1" ht="14.25">
      <c r="A296" s="9"/>
      <c r="B296" s="10"/>
      <c r="C296" s="9"/>
      <c r="D296" s="10"/>
      <c r="F296" s="9"/>
      <c r="G296" s="9"/>
      <c r="H296" s="4"/>
      <c r="I296" s="4"/>
    </row>
    <row r="297" spans="1:9" s="7" customFormat="1" ht="14.25">
      <c r="A297" s="9"/>
      <c r="B297" s="10"/>
      <c r="C297" s="9"/>
      <c r="D297" s="10"/>
      <c r="F297" s="9"/>
      <c r="G297" s="9"/>
      <c r="H297" s="4"/>
      <c r="I297" s="4"/>
    </row>
    <row r="298" spans="1:9" s="7" customFormat="1" ht="14.25">
      <c r="A298" s="9"/>
      <c r="B298" s="10"/>
      <c r="C298" s="9"/>
      <c r="D298" s="10"/>
      <c r="F298" s="9"/>
      <c r="G298" s="9"/>
      <c r="H298" s="4"/>
      <c r="I298" s="4"/>
    </row>
    <row r="299" spans="1:9" s="7" customFormat="1" ht="14.25">
      <c r="A299" s="9"/>
      <c r="B299" s="10"/>
      <c r="C299" s="9"/>
      <c r="D299" s="10"/>
      <c r="F299" s="9"/>
      <c r="G299" s="9"/>
      <c r="H299" s="4"/>
      <c r="I299" s="4"/>
    </row>
    <row r="300" spans="1:9" s="7" customFormat="1" ht="14.25">
      <c r="A300" s="9"/>
      <c r="B300" s="10"/>
      <c r="C300" s="9"/>
      <c r="D300" s="10"/>
      <c r="F300" s="9"/>
      <c r="G300" s="9"/>
      <c r="H300" s="4"/>
      <c r="I300" s="4"/>
    </row>
    <row r="301" spans="1:9" s="7" customFormat="1" ht="14.25">
      <c r="A301" s="9"/>
      <c r="B301" s="10"/>
      <c r="C301" s="9"/>
      <c r="D301" s="10"/>
      <c r="F301" s="9"/>
      <c r="G301" s="9"/>
      <c r="H301" s="4"/>
      <c r="I301" s="4"/>
    </row>
    <row r="302" spans="1:9" s="7" customFormat="1" ht="14.25">
      <c r="A302" s="9"/>
      <c r="B302" s="10"/>
      <c r="C302" s="9"/>
      <c r="D302" s="10"/>
      <c r="F302" s="9"/>
      <c r="G302" s="9"/>
      <c r="H302" s="4"/>
      <c r="I302" s="4"/>
    </row>
    <row r="303" spans="1:9" s="7" customFormat="1" ht="14.25">
      <c r="A303" s="9"/>
      <c r="B303" s="10"/>
      <c r="C303" s="9"/>
      <c r="D303" s="10"/>
      <c r="F303" s="9"/>
      <c r="G303" s="9"/>
      <c r="H303" s="4"/>
      <c r="I303" s="4"/>
    </row>
    <row r="304" spans="1:9" s="7" customFormat="1" ht="14.25">
      <c r="A304" s="9"/>
      <c r="B304" s="10"/>
      <c r="C304" s="9"/>
      <c r="D304" s="10"/>
      <c r="F304" s="9"/>
      <c r="G304" s="9"/>
      <c r="H304" s="4"/>
      <c r="I304" s="4"/>
    </row>
    <row r="305" spans="1:9" s="7" customFormat="1" ht="14.25">
      <c r="A305" s="9"/>
      <c r="B305" s="10"/>
      <c r="C305" s="9"/>
      <c r="D305" s="10"/>
      <c r="F305" s="9"/>
      <c r="G305" s="9"/>
      <c r="H305" s="4"/>
      <c r="I305" s="4"/>
    </row>
    <row r="306" spans="1:9" s="7" customFormat="1" ht="14.25">
      <c r="A306" s="9"/>
      <c r="B306" s="10"/>
      <c r="C306" s="9"/>
      <c r="D306" s="10"/>
      <c r="F306" s="9"/>
      <c r="G306" s="9"/>
      <c r="H306" s="4"/>
      <c r="I306" s="4"/>
    </row>
    <row r="307" spans="1:9" s="7" customFormat="1" ht="14.25">
      <c r="A307" s="9"/>
      <c r="B307" s="10"/>
      <c r="C307" s="9"/>
      <c r="D307" s="10"/>
      <c r="F307" s="9"/>
      <c r="G307" s="9"/>
      <c r="H307" s="4"/>
      <c r="I307" s="4"/>
    </row>
    <row r="308" spans="1:9" s="7" customFormat="1" ht="14.25">
      <c r="A308" s="9"/>
      <c r="B308" s="10"/>
      <c r="C308" s="9"/>
      <c r="D308" s="10"/>
      <c r="F308" s="9"/>
      <c r="G308" s="9"/>
      <c r="H308" s="4"/>
      <c r="I308" s="4"/>
    </row>
    <row r="309" spans="1:9" s="7" customFormat="1" ht="14.25">
      <c r="A309" s="9"/>
      <c r="B309" s="10"/>
      <c r="C309" s="9"/>
      <c r="D309" s="10"/>
      <c r="F309" s="9"/>
      <c r="G309" s="9"/>
      <c r="H309" s="4"/>
      <c r="I309" s="4"/>
    </row>
    <row r="310" spans="1:9" s="7" customFormat="1" ht="14.25">
      <c r="A310" s="9"/>
      <c r="B310" s="10"/>
      <c r="C310" s="9"/>
      <c r="D310" s="10"/>
      <c r="F310" s="9"/>
      <c r="G310" s="9"/>
      <c r="H310" s="4"/>
      <c r="I310" s="4"/>
    </row>
    <row r="311" spans="1:9" s="7" customFormat="1" ht="14.25">
      <c r="A311" s="9"/>
      <c r="B311" s="10"/>
      <c r="C311" s="9"/>
      <c r="D311" s="10"/>
      <c r="F311" s="9"/>
      <c r="G311" s="9"/>
      <c r="H311" s="4"/>
      <c r="I311" s="4"/>
    </row>
    <row r="312" spans="1:9" s="7" customFormat="1" ht="14.25">
      <c r="A312" s="9"/>
      <c r="B312" s="10"/>
      <c r="C312" s="9"/>
      <c r="D312" s="10"/>
      <c r="F312" s="9"/>
      <c r="G312" s="9"/>
      <c r="H312" s="4"/>
      <c r="I312" s="4"/>
    </row>
    <row r="313" spans="1:9" s="7" customFormat="1" ht="14.25">
      <c r="A313" s="9"/>
      <c r="B313" s="10"/>
      <c r="C313" s="9"/>
      <c r="D313" s="10"/>
      <c r="F313" s="9"/>
      <c r="G313" s="9"/>
      <c r="H313" s="4"/>
      <c r="I313" s="4"/>
    </row>
    <row r="314" spans="1:9" s="7" customFormat="1" ht="14.25">
      <c r="A314" s="9"/>
      <c r="B314" s="10"/>
      <c r="C314" s="9"/>
      <c r="D314" s="10"/>
      <c r="F314" s="9"/>
      <c r="G314" s="9"/>
      <c r="H314" s="4"/>
      <c r="I314" s="4"/>
    </row>
    <row r="315" spans="1:9" s="7" customFormat="1" ht="14.25">
      <c r="A315" s="9"/>
      <c r="B315" s="10"/>
      <c r="C315" s="9"/>
      <c r="D315" s="10"/>
      <c r="F315" s="9"/>
      <c r="G315" s="9"/>
      <c r="H315" s="4"/>
      <c r="I315" s="4"/>
    </row>
    <row r="316" spans="1:9" s="7" customFormat="1" ht="14.25">
      <c r="A316" s="9"/>
      <c r="B316" s="10"/>
      <c r="C316" s="9"/>
      <c r="D316" s="10"/>
      <c r="F316" s="9"/>
      <c r="G316" s="9"/>
      <c r="H316" s="4"/>
      <c r="I316" s="4"/>
    </row>
    <row r="317" spans="1:9" s="7" customFormat="1" ht="14.25">
      <c r="A317" s="9"/>
      <c r="B317" s="10"/>
      <c r="C317" s="9"/>
      <c r="D317" s="10"/>
      <c r="F317" s="9"/>
      <c r="G317" s="9"/>
      <c r="H317" s="4"/>
      <c r="I317" s="4"/>
    </row>
    <row r="318" spans="1:9" s="7" customFormat="1" ht="14.25">
      <c r="A318" s="9"/>
      <c r="B318" s="10"/>
      <c r="C318" s="9"/>
      <c r="D318" s="10"/>
      <c r="F318" s="9"/>
      <c r="G318" s="9"/>
      <c r="H318" s="4"/>
      <c r="I318" s="4"/>
    </row>
    <row r="319" spans="1:9" s="7" customFormat="1" ht="14.25">
      <c r="A319" s="9"/>
      <c r="B319" s="10"/>
      <c r="C319" s="9"/>
      <c r="D319" s="10"/>
      <c r="F319" s="9"/>
      <c r="G319" s="9"/>
      <c r="H319" s="4"/>
      <c r="I319" s="4"/>
    </row>
    <row r="320" spans="1:9" s="7" customFormat="1" ht="14.25">
      <c r="A320" s="9"/>
      <c r="B320" s="10"/>
      <c r="C320" s="9"/>
      <c r="D320" s="10"/>
      <c r="F320" s="9"/>
      <c r="G320" s="9"/>
      <c r="H320" s="4"/>
      <c r="I320" s="4"/>
    </row>
    <row r="321" spans="1:9" s="7" customFormat="1" ht="14.25">
      <c r="A321" s="9"/>
      <c r="B321" s="10"/>
      <c r="C321" s="9"/>
      <c r="D321" s="10"/>
      <c r="F321" s="9"/>
      <c r="G321" s="9"/>
      <c r="H321" s="4"/>
      <c r="I321" s="4"/>
    </row>
    <row r="322" spans="1:9" s="7" customFormat="1" ht="14.25">
      <c r="A322" s="9"/>
      <c r="B322" s="10"/>
      <c r="C322" s="9"/>
      <c r="D322" s="10"/>
      <c r="F322" s="9"/>
      <c r="G322" s="9"/>
      <c r="H322" s="4"/>
      <c r="I322" s="4"/>
    </row>
    <row r="323" spans="1:9" s="7" customFormat="1" ht="14.25">
      <c r="A323" s="9"/>
      <c r="B323" s="10"/>
      <c r="C323" s="9"/>
      <c r="D323" s="10"/>
      <c r="F323" s="9"/>
      <c r="G323" s="9"/>
      <c r="H323" s="4"/>
      <c r="I323" s="4"/>
    </row>
    <row r="324" spans="1:9" s="7" customFormat="1" ht="14.25">
      <c r="A324" s="9"/>
      <c r="B324" s="10"/>
      <c r="C324" s="9"/>
      <c r="D324" s="10"/>
      <c r="F324" s="9"/>
      <c r="G324" s="9"/>
      <c r="H324" s="4"/>
      <c r="I324" s="4"/>
    </row>
    <row r="325" spans="1:9" s="7" customFormat="1" ht="14.25">
      <c r="A325" s="9"/>
      <c r="B325" s="10"/>
      <c r="C325" s="9"/>
      <c r="D325" s="10"/>
      <c r="F325" s="9"/>
      <c r="G325" s="9"/>
      <c r="H325" s="4"/>
      <c r="I325" s="4"/>
    </row>
    <row r="326" spans="1:9" s="7" customFormat="1" ht="14.25">
      <c r="A326" s="9"/>
      <c r="B326" s="10"/>
      <c r="C326" s="9"/>
      <c r="D326" s="10"/>
      <c r="F326" s="9"/>
      <c r="G326" s="9"/>
      <c r="H326" s="4"/>
      <c r="I326" s="4"/>
    </row>
    <row r="327" spans="1:9" s="7" customFormat="1" ht="14.25">
      <c r="A327" s="9"/>
      <c r="B327" s="10"/>
      <c r="C327" s="9"/>
      <c r="D327" s="10"/>
      <c r="F327" s="9"/>
      <c r="G327" s="9"/>
      <c r="H327" s="4"/>
      <c r="I327" s="4"/>
    </row>
    <row r="328" spans="1:9" s="7" customFormat="1" ht="14.25">
      <c r="A328" s="9"/>
      <c r="B328" s="10"/>
      <c r="C328" s="9"/>
      <c r="D328" s="10"/>
      <c r="F328" s="9"/>
      <c r="G328" s="9"/>
      <c r="H328" s="4"/>
      <c r="I328" s="4"/>
    </row>
    <row r="329" spans="1:9" s="7" customFormat="1" ht="14.25">
      <c r="A329" s="9"/>
      <c r="B329" s="10"/>
      <c r="C329" s="9"/>
      <c r="D329" s="10"/>
      <c r="F329" s="9"/>
      <c r="G329" s="9"/>
      <c r="H329" s="4"/>
      <c r="I329" s="4"/>
    </row>
    <row r="330" spans="1:9" s="7" customFormat="1" ht="14.25">
      <c r="A330" s="9"/>
      <c r="B330" s="10"/>
      <c r="C330" s="9"/>
      <c r="D330" s="10"/>
      <c r="F330" s="9"/>
      <c r="G330" s="9"/>
      <c r="H330" s="4"/>
      <c r="I330" s="4"/>
    </row>
    <row r="331" spans="1:9" s="7" customFormat="1" ht="14.25">
      <c r="A331" s="9"/>
      <c r="B331" s="10"/>
      <c r="C331" s="9"/>
      <c r="D331" s="10"/>
      <c r="F331" s="9"/>
      <c r="G331" s="9"/>
      <c r="H331" s="4"/>
      <c r="I331" s="4"/>
    </row>
    <row r="332" spans="1:9" s="7" customFormat="1" ht="14.25">
      <c r="A332" s="9"/>
      <c r="B332" s="10"/>
      <c r="C332" s="9"/>
      <c r="D332" s="10"/>
      <c r="F332" s="9"/>
      <c r="G332" s="9"/>
      <c r="H332" s="4"/>
      <c r="I332" s="4"/>
    </row>
    <row r="333" spans="1:9" s="7" customFormat="1" ht="14.25">
      <c r="A333" s="9"/>
      <c r="B333" s="10"/>
      <c r="C333" s="9"/>
      <c r="D333" s="10"/>
      <c r="F333" s="9"/>
      <c r="G333" s="9"/>
      <c r="H333" s="4"/>
      <c r="I333" s="4"/>
    </row>
    <row r="334" spans="1:9" s="7" customFormat="1" ht="14.25">
      <c r="A334" s="9"/>
      <c r="B334" s="10"/>
      <c r="C334" s="9"/>
      <c r="D334" s="10"/>
      <c r="F334" s="9"/>
      <c r="G334" s="9"/>
      <c r="H334" s="4"/>
      <c r="I334" s="4"/>
    </row>
    <row r="335" spans="1:9" s="7" customFormat="1" ht="14.25">
      <c r="A335" s="9"/>
      <c r="B335" s="10"/>
      <c r="C335" s="9"/>
      <c r="D335" s="10"/>
      <c r="F335" s="9"/>
      <c r="G335" s="9"/>
      <c r="H335" s="4"/>
      <c r="I335" s="4"/>
    </row>
    <row r="336" spans="1:9" s="7" customFormat="1" ht="14.25">
      <c r="A336" s="9"/>
      <c r="B336" s="10"/>
      <c r="C336" s="9"/>
      <c r="D336" s="10"/>
      <c r="F336" s="9"/>
      <c r="G336" s="9"/>
      <c r="H336" s="4"/>
      <c r="I336" s="4"/>
    </row>
    <row r="337" spans="1:9" s="7" customFormat="1" ht="14.25">
      <c r="A337" s="9"/>
      <c r="B337" s="10"/>
      <c r="C337" s="9"/>
      <c r="D337" s="10"/>
      <c r="F337" s="9"/>
      <c r="G337" s="9"/>
      <c r="H337" s="4"/>
      <c r="I337" s="4"/>
    </row>
    <row r="338" spans="1:9" s="7" customFormat="1" ht="14.25">
      <c r="A338" s="9"/>
      <c r="B338" s="10"/>
      <c r="C338" s="9"/>
      <c r="D338" s="10"/>
      <c r="F338" s="9"/>
      <c r="G338" s="9"/>
      <c r="H338" s="4"/>
      <c r="I338" s="4"/>
    </row>
    <row r="339" spans="1:9" s="7" customFormat="1" ht="14.25">
      <c r="A339" s="9"/>
      <c r="B339" s="10"/>
      <c r="C339" s="9"/>
      <c r="D339" s="10"/>
      <c r="F339" s="9"/>
      <c r="G339" s="9"/>
      <c r="H339" s="4"/>
      <c r="I339" s="4"/>
    </row>
    <row r="340" spans="1:9" s="7" customFormat="1" ht="14.25">
      <c r="A340" s="9"/>
      <c r="B340" s="10"/>
      <c r="C340" s="9"/>
      <c r="D340" s="10"/>
      <c r="F340" s="9"/>
      <c r="G340" s="9"/>
      <c r="H340" s="4"/>
      <c r="I340" s="4"/>
    </row>
    <row r="341" spans="1:9" s="7" customFormat="1" ht="14.25">
      <c r="A341" s="9"/>
      <c r="B341" s="10"/>
      <c r="C341" s="9"/>
      <c r="D341" s="10"/>
      <c r="F341" s="9"/>
      <c r="G341" s="9"/>
      <c r="H341" s="4"/>
      <c r="I341" s="4"/>
    </row>
    <row r="342" spans="1:9" s="7" customFormat="1" ht="14.25">
      <c r="A342" s="9"/>
      <c r="B342" s="10"/>
      <c r="C342" s="9"/>
      <c r="D342" s="10"/>
      <c r="F342" s="9"/>
      <c r="G342" s="9"/>
      <c r="H342" s="4"/>
      <c r="I342" s="4"/>
    </row>
    <row r="343" spans="1:9" s="7" customFormat="1" ht="14.25">
      <c r="A343" s="9"/>
      <c r="B343" s="10"/>
      <c r="C343" s="9"/>
      <c r="D343" s="10"/>
      <c r="F343" s="9"/>
      <c r="G343" s="9"/>
      <c r="H343" s="4"/>
      <c r="I343" s="4"/>
    </row>
    <row r="344" spans="1:9" s="7" customFormat="1" ht="14.25">
      <c r="A344" s="9"/>
      <c r="B344" s="10"/>
      <c r="C344" s="9"/>
      <c r="D344" s="10"/>
      <c r="F344" s="9"/>
      <c r="G344" s="9"/>
      <c r="H344" s="4"/>
      <c r="I344" s="4"/>
    </row>
    <row r="345" spans="1:9" s="7" customFormat="1" ht="14.25">
      <c r="A345" s="9"/>
      <c r="B345" s="10"/>
      <c r="C345" s="9"/>
      <c r="D345" s="10"/>
      <c r="F345" s="9"/>
      <c r="G345" s="9"/>
      <c r="H345" s="4"/>
      <c r="I345" s="4"/>
    </row>
    <row r="346" spans="1:9" s="7" customFormat="1" ht="14.25">
      <c r="A346" s="9"/>
      <c r="B346" s="10"/>
      <c r="C346" s="9"/>
      <c r="D346" s="10"/>
      <c r="F346" s="9"/>
      <c r="G346" s="9"/>
      <c r="H346" s="4"/>
      <c r="I346" s="4"/>
    </row>
    <row r="347" spans="1:9" s="7" customFormat="1" ht="14.25">
      <c r="A347" s="9"/>
      <c r="B347" s="10"/>
      <c r="C347" s="9"/>
      <c r="D347" s="10"/>
      <c r="F347" s="9"/>
      <c r="G347" s="9"/>
      <c r="H347" s="4"/>
      <c r="I347" s="4"/>
    </row>
    <row r="348" spans="1:9" s="7" customFormat="1" ht="14.25">
      <c r="A348" s="9"/>
      <c r="B348" s="10"/>
      <c r="C348" s="9"/>
      <c r="D348" s="10"/>
      <c r="F348" s="9"/>
      <c r="G348" s="9"/>
      <c r="H348" s="4"/>
      <c r="I348" s="4"/>
    </row>
    <row r="349" spans="1:9" s="7" customFormat="1" ht="14.25">
      <c r="A349" s="9"/>
      <c r="B349" s="10"/>
      <c r="C349" s="9"/>
      <c r="D349" s="10"/>
      <c r="F349" s="9"/>
      <c r="G349" s="9"/>
      <c r="H349" s="4"/>
      <c r="I349" s="4"/>
    </row>
    <row r="350" spans="1:9" s="7" customFormat="1" ht="14.25">
      <c r="A350" s="9"/>
      <c r="B350" s="10"/>
      <c r="C350" s="9"/>
      <c r="D350" s="10"/>
      <c r="F350" s="9"/>
      <c r="G350" s="9"/>
      <c r="H350" s="4"/>
      <c r="I350" s="4"/>
    </row>
    <row r="351" spans="1:9" s="7" customFormat="1" ht="14.25">
      <c r="A351" s="9"/>
      <c r="B351" s="10"/>
      <c r="C351" s="9"/>
      <c r="D351" s="10"/>
      <c r="F351" s="9"/>
      <c r="G351" s="9"/>
      <c r="H351" s="4"/>
      <c r="I351" s="4"/>
    </row>
    <row r="352" spans="1:9" s="7" customFormat="1" ht="14.25">
      <c r="A352" s="9"/>
      <c r="B352" s="10"/>
      <c r="C352" s="9"/>
      <c r="D352" s="10"/>
      <c r="F352" s="9"/>
      <c r="G352" s="9"/>
      <c r="H352" s="4"/>
      <c r="I352" s="4"/>
    </row>
    <row r="353" spans="1:9" s="7" customFormat="1" ht="14.25">
      <c r="A353" s="9"/>
      <c r="B353" s="10"/>
      <c r="C353" s="9"/>
      <c r="D353" s="10"/>
      <c r="F353" s="9"/>
      <c r="G353" s="9"/>
      <c r="H353" s="4"/>
      <c r="I353" s="4"/>
    </row>
    <row r="354" spans="1:9" s="7" customFormat="1" ht="14.25">
      <c r="A354" s="9"/>
      <c r="B354" s="10"/>
      <c r="C354" s="9"/>
      <c r="D354" s="10"/>
      <c r="F354" s="9"/>
      <c r="G354" s="9"/>
      <c r="H354" s="4"/>
      <c r="I354" s="4"/>
    </row>
    <row r="355" spans="1:9" s="7" customFormat="1" ht="14.25">
      <c r="A355" s="9"/>
      <c r="B355" s="10"/>
      <c r="C355" s="9"/>
      <c r="D355" s="10"/>
      <c r="F355" s="9"/>
      <c r="G355" s="9"/>
      <c r="H355" s="4"/>
      <c r="I355" s="4"/>
    </row>
    <row r="356" spans="1:9" s="7" customFormat="1" ht="14.25">
      <c r="A356" s="9"/>
      <c r="B356" s="10"/>
      <c r="C356" s="9"/>
      <c r="D356" s="10"/>
      <c r="F356" s="9"/>
      <c r="G356" s="9"/>
      <c r="H356" s="4"/>
      <c r="I356" s="4"/>
    </row>
    <row r="357" spans="1:9" s="7" customFormat="1" ht="14.25">
      <c r="A357" s="9"/>
      <c r="B357" s="10"/>
      <c r="C357" s="9"/>
      <c r="D357" s="10"/>
      <c r="F357" s="9"/>
      <c r="G357" s="9"/>
      <c r="H357" s="4"/>
      <c r="I357" s="4"/>
    </row>
    <row r="358" spans="1:9" s="7" customFormat="1" ht="14.25">
      <c r="A358" s="9"/>
      <c r="B358" s="10"/>
      <c r="C358" s="9"/>
      <c r="D358" s="10"/>
      <c r="F358" s="9"/>
      <c r="G358" s="9"/>
      <c r="H358" s="4"/>
      <c r="I358" s="4"/>
    </row>
    <row r="359" spans="1:9" s="7" customFormat="1" ht="14.25">
      <c r="A359" s="9"/>
      <c r="B359" s="10"/>
      <c r="C359" s="9"/>
      <c r="D359" s="10"/>
      <c r="F359" s="9"/>
      <c r="G359" s="9"/>
      <c r="H359" s="4"/>
      <c r="I359" s="4"/>
    </row>
    <row r="360" spans="1:9" s="7" customFormat="1" ht="14.25">
      <c r="A360" s="9"/>
      <c r="B360" s="10"/>
      <c r="C360" s="9"/>
      <c r="D360" s="10"/>
      <c r="F360" s="9"/>
      <c r="G360" s="9"/>
      <c r="H360" s="4"/>
      <c r="I360" s="4"/>
    </row>
    <row r="361" spans="1:9" s="7" customFormat="1" ht="14.25">
      <c r="A361" s="9"/>
      <c r="B361" s="10"/>
      <c r="C361" s="9"/>
      <c r="D361" s="10"/>
      <c r="F361" s="9"/>
      <c r="G361" s="9"/>
      <c r="H361" s="4"/>
      <c r="I361" s="4"/>
    </row>
    <row r="362" spans="1:9" s="7" customFormat="1" ht="14.25">
      <c r="A362" s="9"/>
      <c r="B362" s="10"/>
      <c r="C362" s="9"/>
      <c r="D362" s="10"/>
      <c r="F362" s="9"/>
      <c r="G362" s="9"/>
      <c r="H362" s="4"/>
      <c r="I362" s="4"/>
    </row>
    <row r="363" spans="1:9" s="7" customFormat="1" ht="14.25">
      <c r="A363" s="9"/>
      <c r="B363" s="10"/>
      <c r="C363" s="9"/>
      <c r="D363" s="10"/>
      <c r="F363" s="9"/>
      <c r="G363" s="9"/>
      <c r="H363" s="4"/>
      <c r="I363" s="4"/>
    </row>
    <row r="364" spans="1:9" s="7" customFormat="1" ht="14.25">
      <c r="A364" s="9"/>
      <c r="B364" s="10"/>
      <c r="C364" s="9"/>
      <c r="D364" s="10"/>
      <c r="F364" s="9"/>
      <c r="G364" s="9"/>
      <c r="H364" s="4"/>
      <c r="I364" s="4"/>
    </row>
    <row r="365" spans="1:9" s="7" customFormat="1" ht="14.25">
      <c r="A365" s="9"/>
      <c r="B365" s="10"/>
      <c r="C365" s="9"/>
      <c r="D365" s="10"/>
      <c r="F365" s="9"/>
      <c r="G365" s="9"/>
      <c r="H365" s="4"/>
      <c r="I365" s="4"/>
    </row>
    <row r="366" spans="1:9" s="7" customFormat="1" ht="14.25">
      <c r="A366" s="9"/>
      <c r="B366" s="10"/>
      <c r="C366" s="9"/>
      <c r="D366" s="10"/>
      <c r="F366" s="9"/>
      <c r="G366" s="9"/>
      <c r="H366" s="4"/>
      <c r="I366" s="4"/>
    </row>
    <row r="367" spans="1:9" s="7" customFormat="1" ht="14.25">
      <c r="A367" s="9"/>
      <c r="B367" s="10"/>
      <c r="C367" s="9"/>
      <c r="D367" s="10"/>
      <c r="F367" s="9"/>
      <c r="G367" s="9"/>
      <c r="H367" s="4"/>
      <c r="I367" s="4"/>
    </row>
    <row r="368" spans="1:9" s="7" customFormat="1" ht="14.25">
      <c r="A368" s="9"/>
      <c r="B368" s="10"/>
      <c r="C368" s="9"/>
      <c r="D368" s="10"/>
      <c r="F368" s="9"/>
      <c r="G368" s="9"/>
      <c r="H368" s="4"/>
      <c r="I368" s="4"/>
    </row>
    <row r="369" spans="1:9" s="7" customFormat="1" ht="14.25">
      <c r="A369" s="9"/>
      <c r="B369" s="10"/>
      <c r="C369" s="9"/>
      <c r="D369" s="10"/>
      <c r="F369" s="9"/>
      <c r="G369" s="9"/>
      <c r="H369" s="4"/>
      <c r="I369" s="4"/>
    </row>
    <row r="370" spans="1:9" s="7" customFormat="1" ht="14.25">
      <c r="A370" s="9"/>
      <c r="B370" s="10"/>
      <c r="C370" s="9"/>
      <c r="D370" s="10"/>
      <c r="F370" s="9"/>
      <c r="G370" s="9"/>
      <c r="H370" s="4"/>
      <c r="I370" s="4"/>
    </row>
    <row r="371" spans="1:9" s="7" customFormat="1" ht="14.25">
      <c r="A371" s="9"/>
      <c r="B371" s="10"/>
      <c r="C371" s="9"/>
      <c r="D371" s="10"/>
      <c r="F371" s="9"/>
      <c r="G371" s="9"/>
      <c r="H371" s="4"/>
      <c r="I371" s="4"/>
    </row>
    <row r="372" spans="1:9" s="7" customFormat="1" ht="14.25">
      <c r="A372" s="9"/>
      <c r="B372" s="10"/>
      <c r="C372" s="9"/>
      <c r="D372" s="10"/>
      <c r="F372" s="9"/>
      <c r="G372" s="9"/>
      <c r="H372" s="4"/>
      <c r="I372" s="4"/>
    </row>
    <row r="373" spans="1:9" s="7" customFormat="1" ht="14.25">
      <c r="A373" s="9"/>
      <c r="B373" s="10"/>
      <c r="C373" s="9"/>
      <c r="D373" s="10"/>
      <c r="F373" s="9"/>
      <c r="G373" s="9"/>
      <c r="H373" s="4"/>
      <c r="I373" s="4"/>
    </row>
    <row r="374" spans="1:9" s="7" customFormat="1" ht="14.25">
      <c r="A374" s="9"/>
      <c r="B374" s="10"/>
      <c r="C374" s="9"/>
      <c r="D374" s="10"/>
      <c r="F374" s="9"/>
      <c r="G374" s="9"/>
      <c r="H374" s="4"/>
      <c r="I374" s="4"/>
    </row>
    <row r="375" spans="1:9" s="7" customFormat="1" ht="14.25">
      <c r="A375" s="9"/>
      <c r="B375" s="10"/>
      <c r="C375" s="9"/>
      <c r="D375" s="10"/>
      <c r="F375" s="9"/>
      <c r="G375" s="9"/>
      <c r="H375" s="4"/>
      <c r="I375" s="4"/>
    </row>
    <row r="376" spans="1:9" s="7" customFormat="1" ht="14.25">
      <c r="A376" s="9"/>
      <c r="B376" s="10"/>
      <c r="C376" s="9"/>
      <c r="D376" s="10"/>
      <c r="F376" s="9"/>
      <c r="G376" s="9"/>
      <c r="H376" s="4"/>
      <c r="I376" s="4"/>
    </row>
    <row r="377" spans="1:9" s="7" customFormat="1" ht="14.25">
      <c r="A377" s="9"/>
      <c r="B377" s="10"/>
      <c r="C377" s="9"/>
      <c r="D377" s="10"/>
      <c r="F377" s="9"/>
      <c r="G377" s="9"/>
      <c r="H377" s="4"/>
      <c r="I377" s="4"/>
    </row>
    <row r="378" spans="1:9" s="7" customFormat="1" ht="14.25">
      <c r="A378" s="9"/>
      <c r="B378" s="10"/>
      <c r="C378" s="9"/>
      <c r="D378" s="10"/>
      <c r="F378" s="9"/>
      <c r="G378" s="9"/>
      <c r="H378" s="4"/>
      <c r="I378" s="4"/>
    </row>
    <row r="379" spans="1:9" s="7" customFormat="1" ht="14.25">
      <c r="A379" s="9"/>
      <c r="B379" s="10"/>
      <c r="C379" s="9"/>
      <c r="D379" s="10"/>
      <c r="F379" s="9"/>
      <c r="G379" s="9"/>
      <c r="H379" s="4"/>
      <c r="I379" s="4"/>
    </row>
    <row r="380" spans="1:9" s="7" customFormat="1" ht="14.25">
      <c r="A380" s="9"/>
      <c r="B380" s="10"/>
      <c r="C380" s="9"/>
      <c r="D380" s="10"/>
      <c r="F380" s="9"/>
      <c r="G380" s="9"/>
      <c r="H380" s="4"/>
      <c r="I380" s="4"/>
    </row>
    <row r="381" spans="1:9" s="7" customFormat="1" ht="14.25">
      <c r="A381" s="9"/>
      <c r="B381" s="10"/>
      <c r="C381" s="9"/>
      <c r="D381" s="10"/>
      <c r="F381" s="9"/>
      <c r="G381" s="9"/>
      <c r="H381" s="4"/>
      <c r="I381" s="4"/>
    </row>
    <row r="382" spans="1:9" s="7" customFormat="1" ht="14.25">
      <c r="A382" s="9"/>
      <c r="B382" s="10"/>
      <c r="C382" s="9"/>
      <c r="D382" s="10"/>
      <c r="F382" s="9"/>
      <c r="G382" s="9"/>
      <c r="H382" s="4"/>
      <c r="I382" s="4"/>
    </row>
    <row r="383" spans="1:9" s="7" customFormat="1" ht="14.25">
      <c r="A383" s="9"/>
      <c r="B383" s="10"/>
      <c r="C383" s="9"/>
      <c r="D383" s="10"/>
      <c r="F383" s="9"/>
      <c r="G383" s="9"/>
      <c r="H383" s="4"/>
      <c r="I383" s="4"/>
    </row>
    <row r="384" spans="1:9" s="7" customFormat="1" ht="14.25">
      <c r="A384" s="9"/>
      <c r="B384" s="10"/>
      <c r="C384" s="9"/>
      <c r="D384" s="10"/>
      <c r="F384" s="9"/>
      <c r="G384" s="9"/>
      <c r="H384" s="4"/>
      <c r="I384" s="4"/>
    </row>
    <row r="385" spans="1:9" s="7" customFormat="1" ht="14.25">
      <c r="A385" s="9"/>
      <c r="B385" s="10"/>
      <c r="C385" s="9"/>
      <c r="D385" s="10"/>
      <c r="F385" s="9"/>
      <c r="G385" s="9"/>
      <c r="H385" s="4"/>
      <c r="I385" s="4"/>
    </row>
    <row r="386" spans="1:9" s="7" customFormat="1" ht="14.25">
      <c r="A386" s="9"/>
      <c r="B386" s="10"/>
      <c r="C386" s="9"/>
      <c r="D386" s="10"/>
      <c r="F386" s="9"/>
      <c r="G386" s="9"/>
      <c r="H386" s="4"/>
      <c r="I386" s="4"/>
    </row>
    <row r="387" spans="1:9" s="7" customFormat="1" ht="14.25">
      <c r="A387" s="9"/>
      <c r="B387" s="10"/>
      <c r="C387" s="9"/>
      <c r="D387" s="10"/>
      <c r="F387" s="9"/>
      <c r="G387" s="9"/>
      <c r="H387" s="4"/>
      <c r="I387" s="4"/>
    </row>
    <row r="388" spans="1:9" s="7" customFormat="1" ht="14.25">
      <c r="A388" s="9"/>
      <c r="B388" s="10"/>
      <c r="C388" s="9"/>
      <c r="D388" s="10"/>
      <c r="F388" s="9"/>
      <c r="G388" s="9"/>
      <c r="H388" s="4"/>
      <c r="I388" s="4"/>
    </row>
    <row r="389" spans="1:9" s="7" customFormat="1" ht="14.25">
      <c r="A389" s="9"/>
      <c r="B389" s="10"/>
      <c r="C389" s="9"/>
      <c r="D389" s="10"/>
      <c r="F389" s="9"/>
      <c r="G389" s="9"/>
      <c r="H389" s="4"/>
      <c r="I389" s="4"/>
    </row>
    <row r="390" spans="1:9" s="7" customFormat="1" ht="14.25">
      <c r="A390" s="9"/>
      <c r="B390" s="10"/>
      <c r="C390" s="9"/>
      <c r="D390" s="10"/>
      <c r="F390" s="9"/>
      <c r="G390" s="9"/>
      <c r="H390" s="4"/>
      <c r="I390" s="4"/>
    </row>
    <row r="391" spans="1:9" s="7" customFormat="1" ht="14.25">
      <c r="A391" s="9"/>
      <c r="B391" s="10"/>
      <c r="C391" s="9"/>
      <c r="D391" s="10"/>
      <c r="F391" s="9"/>
      <c r="G391" s="9"/>
      <c r="H391" s="4"/>
      <c r="I391" s="4"/>
    </row>
    <row r="392" spans="1:9" s="7" customFormat="1" ht="14.25">
      <c r="A392" s="9"/>
      <c r="B392" s="10"/>
      <c r="C392" s="9"/>
      <c r="D392" s="10"/>
      <c r="F392" s="9"/>
      <c r="G392" s="9"/>
      <c r="H392" s="4"/>
      <c r="I392" s="4"/>
    </row>
    <row r="393" spans="1:9" s="7" customFormat="1" ht="14.25">
      <c r="A393" s="9"/>
      <c r="B393" s="10"/>
      <c r="C393" s="9"/>
      <c r="D393" s="10"/>
      <c r="F393" s="9"/>
      <c r="G393" s="9"/>
      <c r="H393" s="4"/>
      <c r="I393" s="4"/>
    </row>
    <row r="394" spans="1:9" s="7" customFormat="1" ht="14.25">
      <c r="A394" s="9"/>
      <c r="B394" s="10"/>
      <c r="C394" s="9"/>
      <c r="D394" s="10"/>
      <c r="F394" s="9"/>
      <c r="G394" s="9"/>
      <c r="H394" s="4"/>
      <c r="I394" s="4"/>
    </row>
    <row r="395" spans="1:9" s="7" customFormat="1" ht="14.25">
      <c r="A395" s="9"/>
      <c r="B395" s="10"/>
      <c r="C395" s="9"/>
      <c r="D395" s="10"/>
      <c r="F395" s="9"/>
      <c r="G395" s="9"/>
      <c r="H395" s="4"/>
      <c r="I395" s="4"/>
    </row>
    <row r="396" spans="1:9" s="7" customFormat="1" ht="14.25">
      <c r="A396" s="9"/>
      <c r="B396" s="10"/>
      <c r="C396" s="9"/>
      <c r="D396" s="10"/>
      <c r="F396" s="9"/>
      <c r="G396" s="9"/>
      <c r="H396" s="4"/>
      <c r="I396" s="4"/>
    </row>
    <row r="397" spans="1:9" s="7" customFormat="1" ht="14.25">
      <c r="A397" s="9"/>
      <c r="B397" s="10"/>
      <c r="C397" s="9"/>
      <c r="D397" s="10"/>
      <c r="F397" s="9"/>
      <c r="G397" s="9"/>
      <c r="H397" s="4"/>
      <c r="I397" s="4"/>
    </row>
    <row r="398" spans="1:9" s="7" customFormat="1" ht="14.25">
      <c r="A398" s="9"/>
      <c r="B398" s="10"/>
      <c r="C398" s="9"/>
      <c r="D398" s="10"/>
      <c r="F398" s="9"/>
      <c r="G398" s="9"/>
      <c r="H398" s="4"/>
      <c r="I398" s="4"/>
    </row>
    <row r="399" spans="1:9" s="7" customFormat="1" ht="14.25">
      <c r="A399" s="9"/>
      <c r="B399" s="10"/>
      <c r="C399" s="9"/>
      <c r="D399" s="10"/>
      <c r="F399" s="9"/>
      <c r="G399" s="9"/>
      <c r="H399" s="4"/>
      <c r="I399" s="4"/>
    </row>
    <row r="400" spans="1:9" s="7" customFormat="1" ht="14.25">
      <c r="A400" s="9"/>
      <c r="B400" s="10"/>
      <c r="C400" s="9"/>
      <c r="D400" s="10"/>
      <c r="F400" s="9"/>
      <c r="G400" s="9"/>
      <c r="H400" s="4"/>
      <c r="I400" s="4"/>
    </row>
    <row r="401" spans="1:9" s="7" customFormat="1" ht="14.25">
      <c r="A401" s="9"/>
      <c r="B401" s="10"/>
      <c r="C401" s="9"/>
      <c r="D401" s="10"/>
      <c r="F401" s="9"/>
      <c r="G401" s="9"/>
      <c r="H401" s="4"/>
      <c r="I401" s="4"/>
    </row>
    <row r="402" spans="1:9" s="7" customFormat="1" ht="14.25">
      <c r="A402" s="9"/>
      <c r="B402" s="10"/>
      <c r="C402" s="9"/>
      <c r="D402" s="10"/>
      <c r="F402" s="9"/>
      <c r="G402" s="9"/>
      <c r="H402" s="4"/>
      <c r="I402" s="4"/>
    </row>
    <row r="403" spans="1:9" s="7" customFormat="1" ht="14.25">
      <c r="A403" s="9"/>
      <c r="B403" s="10"/>
      <c r="C403" s="9"/>
      <c r="D403" s="10"/>
      <c r="F403" s="9"/>
      <c r="G403" s="9"/>
      <c r="H403" s="4"/>
      <c r="I403" s="4"/>
    </row>
    <row r="404" spans="1:9" s="7" customFormat="1" ht="14.25">
      <c r="A404" s="9"/>
      <c r="B404" s="10"/>
      <c r="C404" s="9"/>
      <c r="D404" s="10"/>
      <c r="F404" s="9"/>
      <c r="G404" s="9"/>
      <c r="H404" s="4"/>
      <c r="I404" s="4"/>
    </row>
    <row r="405" spans="1:9" s="7" customFormat="1" ht="14.25">
      <c r="A405" s="9"/>
      <c r="B405" s="10"/>
      <c r="C405" s="9"/>
      <c r="D405" s="10"/>
      <c r="F405" s="9"/>
      <c r="G405" s="9"/>
      <c r="H405" s="4"/>
      <c r="I405" s="4"/>
    </row>
    <row r="406" spans="1:9" s="7" customFormat="1" ht="14.25">
      <c r="A406" s="9"/>
      <c r="B406" s="10"/>
      <c r="C406" s="9"/>
      <c r="D406" s="10"/>
      <c r="F406" s="9"/>
      <c r="G406" s="9"/>
      <c r="H406" s="4"/>
      <c r="I406" s="4"/>
    </row>
    <row r="407" spans="1:9" s="7" customFormat="1" ht="14.25">
      <c r="A407" s="9"/>
      <c r="B407" s="10"/>
      <c r="C407" s="9"/>
      <c r="D407" s="10"/>
      <c r="F407" s="9"/>
      <c r="G407" s="9"/>
      <c r="H407" s="4"/>
      <c r="I407" s="4"/>
    </row>
    <row r="408" spans="1:9" s="7" customFormat="1" ht="14.25">
      <c r="A408" s="9"/>
      <c r="B408" s="10"/>
      <c r="C408" s="9"/>
      <c r="D408" s="10"/>
      <c r="F408" s="9"/>
      <c r="G408" s="9"/>
      <c r="H408" s="4"/>
      <c r="I408" s="4"/>
    </row>
    <row r="409" spans="1:9" s="7" customFormat="1" ht="14.25">
      <c r="A409" s="9"/>
      <c r="B409" s="10"/>
      <c r="C409" s="9"/>
      <c r="D409" s="10"/>
      <c r="F409" s="9"/>
      <c r="G409" s="9"/>
      <c r="H409" s="4"/>
      <c r="I409" s="4"/>
    </row>
    <row r="410" spans="1:9" s="7" customFormat="1" ht="14.25">
      <c r="A410" s="9"/>
      <c r="B410" s="10"/>
      <c r="C410" s="9"/>
      <c r="D410" s="10"/>
      <c r="F410" s="9"/>
      <c r="G410" s="9"/>
      <c r="H410" s="4"/>
      <c r="I410" s="4"/>
    </row>
    <row r="411" spans="1:9" s="7" customFormat="1" ht="14.25">
      <c r="A411" s="9"/>
      <c r="B411" s="10"/>
      <c r="C411" s="9"/>
      <c r="D411" s="10"/>
      <c r="F411" s="9"/>
      <c r="G411" s="9"/>
      <c r="H411" s="4"/>
      <c r="I411" s="4"/>
    </row>
    <row r="412" spans="1:9" s="7" customFormat="1" ht="14.25">
      <c r="A412" s="9"/>
      <c r="B412" s="10"/>
      <c r="C412" s="9"/>
      <c r="D412" s="10"/>
      <c r="F412" s="9"/>
      <c r="G412" s="9"/>
      <c r="H412" s="4"/>
      <c r="I412" s="4"/>
    </row>
    <row r="413" spans="1:9" s="7" customFormat="1" ht="14.25">
      <c r="A413" s="9"/>
      <c r="B413" s="10"/>
      <c r="C413" s="9"/>
      <c r="D413" s="10"/>
      <c r="F413" s="9"/>
      <c r="G413" s="9"/>
      <c r="H413" s="4"/>
      <c r="I413" s="4"/>
    </row>
    <row r="414" spans="1:9" s="7" customFormat="1" ht="14.25">
      <c r="A414" s="9"/>
      <c r="B414" s="10"/>
      <c r="C414" s="9"/>
      <c r="D414" s="10"/>
      <c r="F414" s="9"/>
      <c r="G414" s="9"/>
      <c r="H414" s="4"/>
      <c r="I414" s="4"/>
    </row>
    <row r="415" spans="1:9" s="7" customFormat="1" ht="14.25">
      <c r="A415" s="9"/>
      <c r="B415" s="10"/>
      <c r="C415" s="9"/>
      <c r="D415" s="10"/>
      <c r="F415" s="9"/>
      <c r="G415" s="9"/>
      <c r="H415" s="4"/>
      <c r="I415" s="4"/>
    </row>
    <row r="416" spans="1:9" s="7" customFormat="1" ht="14.25">
      <c r="A416" s="9"/>
      <c r="B416" s="10"/>
      <c r="C416" s="9"/>
      <c r="D416" s="10"/>
      <c r="F416" s="9"/>
      <c r="G416" s="9"/>
      <c r="H416" s="4"/>
      <c r="I416" s="4"/>
    </row>
    <row r="417" spans="1:9" s="7" customFormat="1" ht="14.25">
      <c r="A417" s="9"/>
      <c r="B417" s="10"/>
      <c r="C417" s="9"/>
      <c r="D417" s="10"/>
      <c r="F417" s="9"/>
      <c r="G417" s="9"/>
      <c r="H417" s="4"/>
      <c r="I417" s="4"/>
    </row>
    <row r="418" spans="1:9" s="7" customFormat="1" ht="14.25">
      <c r="A418" s="9"/>
      <c r="B418" s="10"/>
      <c r="C418" s="9"/>
      <c r="D418" s="10"/>
      <c r="F418" s="9"/>
      <c r="G418" s="9"/>
      <c r="H418" s="4"/>
      <c r="I418" s="4"/>
    </row>
    <row r="419" spans="1:9" s="7" customFormat="1" ht="14.25">
      <c r="A419" s="9"/>
      <c r="B419" s="10"/>
      <c r="C419" s="9"/>
      <c r="D419" s="10"/>
      <c r="F419" s="9"/>
      <c r="G419" s="9"/>
      <c r="H419" s="4"/>
      <c r="I419" s="4"/>
    </row>
    <row r="420" spans="1:9" s="7" customFormat="1" ht="14.25">
      <c r="A420" s="9"/>
      <c r="B420" s="10"/>
      <c r="C420" s="9"/>
      <c r="D420" s="10"/>
      <c r="F420" s="9"/>
      <c r="G420" s="9"/>
      <c r="H420" s="4"/>
      <c r="I420" s="4"/>
    </row>
    <row r="421" spans="1:9" s="7" customFormat="1" ht="14.25">
      <c r="A421" s="9"/>
      <c r="B421" s="10"/>
      <c r="C421" s="9"/>
      <c r="D421" s="10"/>
      <c r="F421" s="9"/>
      <c r="G421" s="9"/>
      <c r="H421" s="4"/>
      <c r="I421" s="4"/>
    </row>
    <row r="422" spans="1:9" s="7" customFormat="1" ht="14.25">
      <c r="A422" s="9"/>
      <c r="B422" s="10"/>
      <c r="C422" s="9"/>
      <c r="D422" s="10"/>
      <c r="F422" s="9"/>
      <c r="G422" s="9"/>
      <c r="H422" s="4"/>
      <c r="I422" s="4"/>
    </row>
    <row r="423" spans="1:9" s="7" customFormat="1" ht="14.25">
      <c r="A423" s="9"/>
      <c r="B423" s="10"/>
      <c r="C423" s="9"/>
      <c r="D423" s="10"/>
      <c r="F423" s="9"/>
      <c r="G423" s="9"/>
      <c r="H423" s="4"/>
      <c r="I423" s="4"/>
    </row>
    <row r="424" spans="1:9" s="7" customFormat="1" ht="14.25">
      <c r="A424" s="9"/>
      <c r="B424" s="10"/>
      <c r="C424" s="9"/>
      <c r="D424" s="10"/>
      <c r="F424" s="9"/>
      <c r="G424" s="9"/>
      <c r="H424" s="4"/>
      <c r="I424" s="4"/>
    </row>
    <row r="425" spans="1:9" s="7" customFormat="1" ht="14.25">
      <c r="A425" s="9"/>
      <c r="B425" s="10"/>
      <c r="C425" s="9"/>
      <c r="D425" s="10"/>
      <c r="F425" s="9"/>
      <c r="G425" s="9"/>
      <c r="H425" s="4"/>
      <c r="I425" s="4"/>
    </row>
    <row r="426" spans="1:9" s="7" customFormat="1" ht="14.25">
      <c r="A426" s="9"/>
      <c r="B426" s="10"/>
      <c r="C426" s="9"/>
      <c r="D426" s="10"/>
      <c r="F426" s="9"/>
      <c r="G426" s="9"/>
      <c r="H426" s="4"/>
      <c r="I426" s="4"/>
    </row>
    <row r="427" spans="1:9" s="7" customFormat="1" ht="14.25">
      <c r="A427" s="9"/>
      <c r="B427" s="10"/>
      <c r="C427" s="9"/>
      <c r="D427" s="10"/>
      <c r="F427" s="9"/>
      <c r="G427" s="9"/>
      <c r="H427" s="4"/>
      <c r="I427" s="4"/>
    </row>
    <row r="428" spans="1:9" s="7" customFormat="1" ht="14.25">
      <c r="A428" s="9"/>
      <c r="B428" s="10"/>
      <c r="C428" s="9"/>
      <c r="D428" s="10"/>
      <c r="F428" s="9"/>
      <c r="G428" s="9"/>
      <c r="H428" s="4"/>
      <c r="I428" s="4"/>
    </row>
    <row r="429" spans="1:9" s="7" customFormat="1" ht="14.25">
      <c r="A429" s="9"/>
      <c r="B429" s="10"/>
      <c r="C429" s="9"/>
      <c r="D429" s="10"/>
      <c r="F429" s="9"/>
      <c r="G429" s="9"/>
      <c r="H429" s="4"/>
      <c r="I429" s="4"/>
    </row>
    <row r="430" spans="1:9" s="7" customFormat="1" ht="14.25">
      <c r="A430" s="9"/>
      <c r="B430" s="10"/>
      <c r="C430" s="9"/>
      <c r="D430" s="10"/>
      <c r="F430" s="9"/>
      <c r="G430" s="9"/>
      <c r="H430" s="4"/>
      <c r="I430" s="4"/>
    </row>
    <row r="431" spans="1:9" s="7" customFormat="1" ht="14.25">
      <c r="A431" s="9"/>
      <c r="B431" s="10"/>
      <c r="C431" s="9"/>
      <c r="D431" s="10"/>
      <c r="F431" s="9"/>
      <c r="G431" s="9"/>
      <c r="H431" s="4"/>
      <c r="I431" s="4"/>
    </row>
    <row r="432" spans="1:9" s="7" customFormat="1" ht="14.25">
      <c r="A432" s="9"/>
      <c r="B432" s="10"/>
      <c r="C432" s="9"/>
      <c r="D432" s="10"/>
      <c r="F432" s="9"/>
      <c r="G432" s="9"/>
      <c r="H432" s="4"/>
      <c r="I432" s="4"/>
    </row>
    <row r="433" spans="1:9" s="7" customFormat="1" ht="14.25">
      <c r="A433" s="9"/>
      <c r="B433" s="10"/>
      <c r="C433" s="9"/>
      <c r="D433" s="10"/>
      <c r="F433" s="9"/>
      <c r="G433" s="9"/>
      <c r="H433" s="4"/>
      <c r="I433" s="4"/>
    </row>
    <row r="434" spans="1:9" s="7" customFormat="1" ht="14.25">
      <c r="A434" s="9"/>
      <c r="B434" s="10"/>
      <c r="C434" s="9"/>
      <c r="D434" s="10"/>
      <c r="F434" s="9"/>
      <c r="G434" s="9"/>
      <c r="H434" s="4"/>
      <c r="I434" s="4"/>
    </row>
    <row r="435" spans="1:9" s="7" customFormat="1" ht="14.25">
      <c r="A435" s="9"/>
      <c r="B435" s="10"/>
      <c r="C435" s="9"/>
      <c r="D435" s="10"/>
      <c r="F435" s="9"/>
      <c r="G435" s="9"/>
      <c r="H435" s="4"/>
      <c r="I435" s="4"/>
    </row>
    <row r="436" spans="1:9" s="7" customFormat="1" ht="14.25">
      <c r="A436" s="9"/>
      <c r="B436" s="10"/>
      <c r="C436" s="9"/>
      <c r="D436" s="10"/>
      <c r="F436" s="9"/>
      <c r="G436" s="9"/>
      <c r="H436" s="4"/>
      <c r="I436" s="4"/>
    </row>
    <row r="437" spans="1:9" s="7" customFormat="1" ht="14.25">
      <c r="A437" s="9"/>
      <c r="B437" s="10"/>
      <c r="C437" s="9"/>
      <c r="D437" s="10"/>
      <c r="F437" s="9"/>
      <c r="G437" s="9"/>
      <c r="H437" s="4"/>
      <c r="I437" s="4"/>
    </row>
    <row r="438" spans="1:9" s="7" customFormat="1" ht="14.25">
      <c r="A438" s="9"/>
      <c r="B438" s="10"/>
      <c r="C438" s="9"/>
      <c r="D438" s="10"/>
      <c r="F438" s="9"/>
      <c r="G438" s="9"/>
      <c r="H438" s="4"/>
      <c r="I438" s="4"/>
    </row>
    <row r="439" spans="1:9" s="7" customFormat="1" ht="14.25">
      <c r="A439" s="9"/>
      <c r="B439" s="10"/>
      <c r="C439" s="9"/>
      <c r="D439" s="10"/>
      <c r="F439" s="9"/>
      <c r="G439" s="9"/>
      <c r="H439" s="4"/>
      <c r="I439" s="4"/>
    </row>
    <row r="440" spans="1:9" s="7" customFormat="1" ht="14.25">
      <c r="A440" s="9"/>
      <c r="B440" s="10"/>
      <c r="C440" s="9"/>
      <c r="D440" s="10"/>
      <c r="F440" s="9"/>
      <c r="G440" s="9"/>
      <c r="H440" s="4"/>
      <c r="I440" s="4"/>
    </row>
    <row r="441" spans="1:9" s="7" customFormat="1" ht="14.25">
      <c r="A441" s="9"/>
      <c r="B441" s="10"/>
      <c r="C441" s="9"/>
      <c r="D441" s="10"/>
      <c r="F441" s="9"/>
      <c r="G441" s="9"/>
      <c r="H441" s="4"/>
      <c r="I441" s="4"/>
    </row>
    <row r="442" spans="1:9" s="7" customFormat="1" ht="14.25">
      <c r="A442" s="9"/>
      <c r="B442" s="10"/>
      <c r="C442" s="9"/>
      <c r="D442" s="10"/>
      <c r="F442" s="9"/>
      <c r="G442" s="9"/>
      <c r="H442" s="4"/>
      <c r="I442" s="4"/>
    </row>
    <row r="443" spans="1:9" s="7" customFormat="1" ht="14.25">
      <c r="A443" s="9"/>
      <c r="B443" s="10"/>
      <c r="C443" s="9"/>
      <c r="D443" s="10"/>
      <c r="F443" s="9"/>
      <c r="G443" s="9"/>
      <c r="H443" s="4"/>
      <c r="I443" s="4"/>
    </row>
    <row r="444" spans="1:9" s="7" customFormat="1" ht="14.25">
      <c r="A444" s="9"/>
      <c r="B444" s="10"/>
      <c r="C444" s="9"/>
      <c r="D444" s="10"/>
      <c r="F444" s="9"/>
      <c r="G444" s="9"/>
      <c r="H444" s="4"/>
      <c r="I444" s="4"/>
    </row>
    <row r="445" spans="1:9" s="7" customFormat="1" ht="14.25">
      <c r="A445" s="9"/>
      <c r="B445" s="10"/>
      <c r="C445" s="9"/>
      <c r="D445" s="10"/>
      <c r="F445" s="9"/>
      <c r="G445" s="9"/>
      <c r="H445" s="4"/>
      <c r="I445" s="4"/>
    </row>
    <row r="446" spans="1:9" s="7" customFormat="1" ht="14.25">
      <c r="A446" s="9"/>
      <c r="B446" s="10"/>
      <c r="C446" s="9"/>
      <c r="D446" s="10"/>
      <c r="F446" s="9"/>
      <c r="G446" s="9"/>
      <c r="H446" s="4"/>
      <c r="I446" s="4"/>
    </row>
    <row r="447" spans="1:9" s="7" customFormat="1" ht="14.25">
      <c r="A447" s="9"/>
      <c r="B447" s="10"/>
      <c r="C447" s="9"/>
      <c r="D447" s="10"/>
      <c r="F447" s="9"/>
      <c r="G447" s="9"/>
      <c r="H447" s="4"/>
      <c r="I447" s="4"/>
    </row>
    <row r="448" spans="1:9" s="7" customFormat="1" ht="14.25">
      <c r="A448" s="9"/>
      <c r="B448" s="10"/>
      <c r="C448" s="9"/>
      <c r="D448" s="10"/>
      <c r="F448" s="9"/>
      <c r="G448" s="9"/>
      <c r="H448" s="4"/>
      <c r="I448" s="4"/>
    </row>
    <row r="449" spans="1:9" s="7" customFormat="1" ht="14.25">
      <c r="A449" s="9"/>
      <c r="B449" s="10"/>
      <c r="C449" s="9"/>
      <c r="D449" s="10"/>
      <c r="F449" s="9"/>
      <c r="G449" s="9"/>
      <c r="H449" s="4"/>
      <c r="I449" s="4"/>
    </row>
    <row r="450" spans="1:9" s="7" customFormat="1" ht="14.25">
      <c r="A450" s="9"/>
      <c r="B450" s="10"/>
      <c r="C450" s="9"/>
      <c r="D450" s="10"/>
      <c r="F450" s="9"/>
      <c r="G450" s="9"/>
      <c r="H450" s="4"/>
      <c r="I450" s="4"/>
    </row>
    <row r="451" spans="1:9" s="7" customFormat="1" ht="14.25">
      <c r="A451" s="9"/>
      <c r="B451" s="10"/>
      <c r="C451" s="9"/>
      <c r="D451" s="10"/>
      <c r="F451" s="9"/>
      <c r="G451" s="9"/>
      <c r="H451" s="4"/>
      <c r="I451" s="4"/>
    </row>
    <row r="452" spans="1:9" s="7" customFormat="1" ht="14.25">
      <c r="A452" s="9"/>
      <c r="B452" s="10"/>
      <c r="C452" s="9"/>
      <c r="D452" s="10"/>
      <c r="F452" s="9"/>
      <c r="G452" s="9"/>
      <c r="H452" s="4"/>
      <c r="I452" s="4"/>
    </row>
    <row r="453" spans="1:9" s="7" customFormat="1" ht="14.25">
      <c r="A453" s="9"/>
      <c r="B453" s="10"/>
      <c r="C453" s="9"/>
      <c r="D453" s="10"/>
      <c r="F453" s="9"/>
      <c r="G453" s="9"/>
      <c r="H453" s="4"/>
      <c r="I453" s="4"/>
    </row>
    <row r="454" spans="1:9" s="7" customFormat="1" ht="14.25">
      <c r="A454" s="9"/>
      <c r="B454" s="10"/>
      <c r="C454" s="9"/>
      <c r="D454" s="10"/>
      <c r="F454" s="9"/>
      <c r="G454" s="9"/>
      <c r="H454" s="4"/>
      <c r="I454" s="4"/>
    </row>
    <row r="455" spans="1:9" s="7" customFormat="1" ht="14.25">
      <c r="A455" s="9"/>
      <c r="B455" s="10"/>
      <c r="C455" s="9"/>
      <c r="D455" s="10"/>
      <c r="F455" s="9"/>
      <c r="G455" s="9"/>
      <c r="H455" s="4"/>
      <c r="I455" s="4"/>
    </row>
    <row r="456" spans="1:9" s="7" customFormat="1" ht="14.25">
      <c r="A456" s="9"/>
      <c r="B456" s="10"/>
      <c r="C456" s="9"/>
      <c r="D456" s="10"/>
      <c r="F456" s="9"/>
      <c r="G456" s="9"/>
      <c r="H456" s="4"/>
      <c r="I456" s="4"/>
    </row>
    <row r="457" spans="1:9" s="7" customFormat="1" ht="14.25">
      <c r="A457" s="9"/>
      <c r="B457" s="10"/>
      <c r="C457" s="9"/>
      <c r="D457" s="10"/>
      <c r="F457" s="9"/>
      <c r="G457" s="9"/>
      <c r="H457" s="4"/>
      <c r="I457" s="4"/>
    </row>
    <row r="458" spans="1:9" s="7" customFormat="1" ht="14.25">
      <c r="A458" s="9"/>
      <c r="B458" s="10"/>
      <c r="C458" s="9"/>
      <c r="D458" s="10"/>
      <c r="F458" s="9"/>
      <c r="G458" s="9"/>
      <c r="H458" s="4"/>
      <c r="I458" s="4"/>
    </row>
    <row r="459" spans="1:9" s="7" customFormat="1" ht="14.25">
      <c r="A459" s="9"/>
      <c r="B459" s="10"/>
      <c r="C459" s="9"/>
      <c r="D459" s="10"/>
      <c r="F459" s="9"/>
      <c r="G459" s="9"/>
      <c r="H459" s="4"/>
      <c r="I459" s="4"/>
    </row>
    <row r="460" spans="1:9" s="7" customFormat="1" ht="14.25">
      <c r="A460" s="9"/>
      <c r="B460" s="10"/>
      <c r="C460" s="9"/>
      <c r="D460" s="10"/>
      <c r="F460" s="9"/>
      <c r="G460" s="9"/>
      <c r="H460" s="4"/>
      <c r="I460" s="4"/>
    </row>
    <row r="461" spans="1:9" s="7" customFormat="1" ht="14.25">
      <c r="A461" s="9"/>
      <c r="B461" s="10"/>
      <c r="C461" s="9"/>
      <c r="D461" s="10"/>
      <c r="F461" s="9"/>
      <c r="G461" s="9"/>
      <c r="H461" s="4"/>
      <c r="I461" s="4"/>
    </row>
    <row r="462" spans="1:9" s="7" customFormat="1" ht="14.25">
      <c r="A462" s="9"/>
      <c r="B462" s="10"/>
      <c r="C462" s="9"/>
      <c r="D462" s="10"/>
      <c r="F462" s="9"/>
      <c r="G462" s="9"/>
      <c r="H462" s="4"/>
      <c r="I462" s="4"/>
    </row>
    <row r="463" spans="1:9" s="7" customFormat="1" ht="14.25">
      <c r="A463" s="9"/>
      <c r="B463" s="10"/>
      <c r="C463" s="9"/>
      <c r="D463" s="10"/>
      <c r="F463" s="9"/>
      <c r="G463" s="9"/>
      <c r="H463" s="4"/>
      <c r="I463" s="4"/>
    </row>
    <row r="464" spans="1:9" s="7" customFormat="1" ht="14.25">
      <c r="A464" s="9"/>
      <c r="B464" s="10"/>
      <c r="C464" s="9"/>
      <c r="D464" s="10"/>
      <c r="F464" s="9"/>
      <c r="G464" s="9"/>
      <c r="H464" s="4"/>
      <c r="I464" s="4"/>
    </row>
    <row r="465" spans="1:9" s="7" customFormat="1" ht="14.25">
      <c r="A465" s="9"/>
      <c r="B465" s="10"/>
      <c r="C465" s="9"/>
      <c r="D465" s="10"/>
      <c r="F465" s="9"/>
      <c r="G465" s="9"/>
      <c r="H465" s="4"/>
      <c r="I465" s="4"/>
    </row>
    <row r="466" spans="1:9" s="7" customFormat="1" ht="14.25">
      <c r="A466" s="9"/>
      <c r="B466" s="10"/>
      <c r="C466" s="9"/>
      <c r="D466" s="10"/>
      <c r="F466" s="9"/>
      <c r="G466" s="9"/>
      <c r="H466" s="4"/>
      <c r="I466" s="4"/>
    </row>
    <row r="467" spans="1:9" s="7" customFormat="1" ht="14.25">
      <c r="A467" s="9"/>
      <c r="B467" s="10"/>
      <c r="C467" s="9"/>
      <c r="D467" s="10"/>
      <c r="F467" s="9"/>
      <c r="G467" s="9"/>
      <c r="H467" s="4"/>
      <c r="I467" s="4"/>
    </row>
    <row r="468" spans="1:9" s="7" customFormat="1" ht="14.25">
      <c r="A468" s="9"/>
      <c r="B468" s="10"/>
      <c r="C468" s="9"/>
      <c r="D468" s="10"/>
      <c r="F468" s="9"/>
      <c r="G468" s="9"/>
      <c r="H468" s="4"/>
      <c r="I468" s="4"/>
    </row>
    <row r="469" spans="1:9" s="7" customFormat="1" ht="14.25">
      <c r="A469" s="9"/>
      <c r="B469" s="10"/>
      <c r="C469" s="9"/>
      <c r="D469" s="10"/>
      <c r="F469" s="9"/>
      <c r="G469" s="9"/>
      <c r="H469" s="4"/>
      <c r="I469" s="4"/>
    </row>
    <row r="470" spans="1:9" s="7" customFormat="1" ht="14.25">
      <c r="A470" s="9"/>
      <c r="B470" s="10"/>
      <c r="C470" s="9"/>
      <c r="D470" s="10"/>
      <c r="F470" s="9"/>
      <c r="G470" s="9"/>
      <c r="H470" s="4"/>
      <c r="I470" s="4"/>
    </row>
    <row r="471" spans="1:9" s="7" customFormat="1" ht="14.25">
      <c r="A471" s="9"/>
      <c r="B471" s="10"/>
      <c r="C471" s="9"/>
      <c r="D471" s="10"/>
      <c r="F471" s="9"/>
      <c r="G471" s="9"/>
      <c r="H471" s="4"/>
      <c r="I471" s="4"/>
    </row>
    <row r="472" spans="1:9" s="7" customFormat="1" ht="14.25">
      <c r="A472" s="9"/>
      <c r="B472" s="10"/>
      <c r="C472" s="9"/>
      <c r="D472" s="10"/>
      <c r="F472" s="9"/>
      <c r="G472" s="9"/>
      <c r="H472" s="4"/>
      <c r="I472" s="4"/>
    </row>
    <row r="473" spans="1:9" s="7" customFormat="1" ht="14.25">
      <c r="A473" s="9"/>
      <c r="B473" s="10"/>
      <c r="C473" s="9"/>
      <c r="D473" s="10"/>
      <c r="F473" s="9"/>
      <c r="G473" s="9"/>
      <c r="H473" s="4"/>
      <c r="I473" s="4"/>
    </row>
    <row r="474" spans="1:9" s="7" customFormat="1" ht="14.25">
      <c r="A474" s="9"/>
      <c r="B474" s="10"/>
      <c r="C474" s="9"/>
      <c r="D474" s="10"/>
      <c r="F474" s="9"/>
      <c r="G474" s="9"/>
      <c r="H474" s="4"/>
      <c r="I474" s="4"/>
    </row>
    <row r="475" spans="1:9" s="7" customFormat="1" ht="14.25">
      <c r="A475" s="9"/>
      <c r="B475" s="10"/>
      <c r="C475" s="9"/>
      <c r="D475" s="10"/>
      <c r="F475" s="9"/>
      <c r="G475" s="9"/>
      <c r="H475" s="4"/>
      <c r="I475" s="4"/>
    </row>
    <row r="476" spans="1:9" s="7" customFormat="1" ht="14.25">
      <c r="A476" s="9"/>
      <c r="B476" s="10"/>
      <c r="C476" s="9"/>
      <c r="D476" s="10"/>
      <c r="F476" s="9"/>
      <c r="G476" s="9"/>
      <c r="H476" s="4"/>
      <c r="I476" s="4"/>
    </row>
    <row r="477" spans="1:9" s="7" customFormat="1" ht="14.25">
      <c r="A477" s="9"/>
      <c r="B477" s="10"/>
      <c r="C477" s="9"/>
      <c r="D477" s="10"/>
      <c r="F477" s="9"/>
      <c r="G477" s="9"/>
      <c r="H477" s="4"/>
      <c r="I477" s="4"/>
    </row>
    <row r="478" spans="1:9" s="7" customFormat="1" ht="14.25">
      <c r="A478" s="9"/>
      <c r="B478" s="10"/>
      <c r="C478" s="9"/>
      <c r="D478" s="10"/>
      <c r="F478" s="9"/>
      <c r="G478" s="9"/>
      <c r="H478" s="4"/>
      <c r="I478" s="4"/>
    </row>
    <row r="479" spans="1:9" s="7" customFormat="1" ht="14.25">
      <c r="A479" s="9"/>
      <c r="B479" s="10"/>
      <c r="C479" s="9"/>
      <c r="D479" s="10"/>
      <c r="F479" s="9"/>
      <c r="G479" s="9"/>
      <c r="H479" s="4"/>
      <c r="I479" s="4"/>
    </row>
    <row r="480" spans="1:9" s="7" customFormat="1" ht="14.25">
      <c r="A480" s="9"/>
      <c r="B480" s="10"/>
      <c r="C480" s="9"/>
      <c r="D480" s="10"/>
      <c r="F480" s="9"/>
      <c r="G480" s="9"/>
      <c r="H480" s="4"/>
      <c r="I480" s="4"/>
    </row>
    <row r="481" spans="1:9" s="7" customFormat="1" ht="14.25">
      <c r="A481" s="9"/>
      <c r="B481" s="10"/>
      <c r="C481" s="9"/>
      <c r="D481" s="10"/>
      <c r="F481" s="9"/>
      <c r="G481" s="9"/>
      <c r="H481" s="4"/>
      <c r="I481" s="4"/>
    </row>
    <row r="482" spans="1:9" s="7" customFormat="1" ht="14.25">
      <c r="A482" s="9"/>
      <c r="B482" s="10"/>
      <c r="C482" s="9"/>
      <c r="D482" s="10"/>
      <c r="F482" s="9"/>
      <c r="G482" s="9"/>
      <c r="H482" s="4"/>
      <c r="I482" s="4"/>
    </row>
    <row r="483" spans="1:9" s="7" customFormat="1" ht="14.25">
      <c r="A483" s="9"/>
      <c r="B483" s="10"/>
      <c r="C483" s="9"/>
      <c r="D483" s="10"/>
      <c r="F483" s="9"/>
      <c r="G483" s="9"/>
      <c r="H483" s="4"/>
      <c r="I483" s="4"/>
    </row>
    <row r="484" spans="1:9" s="7" customFormat="1" ht="14.25">
      <c r="A484" s="9"/>
      <c r="B484" s="10"/>
      <c r="C484" s="9"/>
      <c r="D484" s="10"/>
      <c r="F484" s="9"/>
      <c r="G484" s="9"/>
      <c r="H484" s="4"/>
      <c r="I484" s="4"/>
    </row>
    <row r="485" spans="1:9" s="7" customFormat="1" ht="14.25">
      <c r="A485" s="9"/>
      <c r="B485" s="10"/>
      <c r="C485" s="9"/>
      <c r="D485" s="10"/>
      <c r="F485" s="9"/>
      <c r="G485" s="9"/>
      <c r="H485" s="4"/>
      <c r="I485" s="4"/>
    </row>
    <row r="486" spans="1:9" s="7" customFormat="1" ht="14.25">
      <c r="A486" s="9"/>
      <c r="B486" s="10"/>
      <c r="C486" s="9"/>
      <c r="D486" s="10"/>
      <c r="F486" s="9"/>
      <c r="G486" s="9"/>
      <c r="H486" s="4"/>
      <c r="I486" s="4"/>
    </row>
    <row r="487" spans="1:9" s="7" customFormat="1" ht="14.25">
      <c r="A487" s="9"/>
      <c r="B487" s="10"/>
      <c r="C487" s="9"/>
      <c r="D487" s="10"/>
      <c r="F487" s="9"/>
      <c r="G487" s="9"/>
      <c r="H487" s="4"/>
      <c r="I487" s="4"/>
    </row>
    <row r="488" spans="1:9" s="7" customFormat="1" ht="14.25">
      <c r="A488" s="9"/>
      <c r="B488" s="10"/>
      <c r="C488" s="9"/>
      <c r="D488" s="10"/>
      <c r="F488" s="9"/>
      <c r="G488" s="9"/>
      <c r="H488" s="4"/>
      <c r="I488" s="4"/>
    </row>
    <row r="489" spans="1:9" s="7" customFormat="1" ht="14.25">
      <c r="A489" s="9"/>
      <c r="B489" s="10"/>
      <c r="C489" s="9"/>
      <c r="D489" s="10"/>
      <c r="F489" s="9"/>
      <c r="G489" s="9"/>
      <c r="H489" s="4"/>
      <c r="I489" s="4"/>
    </row>
    <row r="490" spans="1:9" s="7" customFormat="1" ht="14.25">
      <c r="A490" s="9"/>
      <c r="B490" s="10"/>
      <c r="C490" s="9"/>
      <c r="D490" s="10"/>
      <c r="F490" s="9"/>
      <c r="G490" s="9"/>
      <c r="H490" s="4"/>
      <c r="I490" s="4"/>
    </row>
    <row r="491" spans="1:9" s="7" customFormat="1" ht="14.25">
      <c r="A491" s="9"/>
      <c r="B491" s="10"/>
      <c r="C491" s="9"/>
      <c r="D491" s="10"/>
      <c r="F491" s="9"/>
      <c r="G491" s="9"/>
      <c r="H491" s="4"/>
      <c r="I491" s="4"/>
    </row>
    <row r="492" spans="1:9" s="7" customFormat="1" ht="14.25">
      <c r="A492" s="9"/>
      <c r="B492" s="10"/>
      <c r="C492" s="9"/>
      <c r="D492" s="10"/>
      <c r="F492" s="9"/>
      <c r="G492" s="9"/>
      <c r="H492" s="4"/>
      <c r="I492" s="4"/>
    </row>
    <row r="493" spans="1:9" s="7" customFormat="1" ht="14.25">
      <c r="A493" s="9"/>
      <c r="B493" s="10"/>
      <c r="C493" s="9"/>
      <c r="D493" s="10"/>
      <c r="F493" s="9"/>
      <c r="G493" s="9"/>
      <c r="H493" s="4"/>
      <c r="I493" s="4"/>
    </row>
    <row r="494" spans="1:9" s="7" customFormat="1" ht="14.25">
      <c r="A494" s="9"/>
      <c r="B494" s="10"/>
      <c r="C494" s="9"/>
      <c r="D494" s="10"/>
      <c r="F494" s="9"/>
      <c r="G494" s="9"/>
      <c r="H494" s="4"/>
      <c r="I494" s="4"/>
    </row>
    <row r="495" spans="1:9" s="7" customFormat="1" ht="14.25">
      <c r="A495" s="9"/>
      <c r="B495" s="10"/>
      <c r="C495" s="9"/>
      <c r="D495" s="10"/>
      <c r="F495" s="9"/>
      <c r="G495" s="9"/>
      <c r="H495" s="4"/>
      <c r="I495" s="4"/>
    </row>
    <row r="496" spans="1:9" s="7" customFormat="1" ht="14.25">
      <c r="A496" s="9"/>
      <c r="B496" s="10"/>
      <c r="C496" s="9"/>
      <c r="D496" s="10"/>
      <c r="F496" s="9"/>
      <c r="G496" s="9"/>
      <c r="H496" s="4"/>
      <c r="I496" s="4"/>
    </row>
    <row r="497" spans="1:9" s="7" customFormat="1" ht="14.25">
      <c r="A497" s="9"/>
      <c r="B497" s="10"/>
      <c r="C497" s="9"/>
      <c r="D497" s="10"/>
      <c r="F497" s="9"/>
      <c r="G497" s="9"/>
      <c r="H497" s="4"/>
      <c r="I497" s="4"/>
    </row>
    <row r="498" spans="1:9" s="7" customFormat="1" ht="14.25">
      <c r="A498" s="9"/>
      <c r="B498" s="10"/>
      <c r="C498" s="9"/>
      <c r="D498" s="10"/>
      <c r="F498" s="9"/>
      <c r="G498" s="9"/>
      <c r="H498" s="4"/>
      <c r="I498" s="4"/>
    </row>
    <row r="499" spans="1:9" s="7" customFormat="1" ht="14.25">
      <c r="A499" s="9"/>
      <c r="B499" s="10"/>
      <c r="C499" s="9"/>
      <c r="D499" s="10"/>
      <c r="F499" s="9"/>
      <c r="G499" s="9"/>
      <c r="H499" s="4"/>
      <c r="I499" s="4"/>
    </row>
    <row r="500" spans="1:9" s="7" customFormat="1" ht="14.25">
      <c r="A500" s="9"/>
      <c r="B500" s="10"/>
      <c r="C500" s="9"/>
      <c r="D500" s="10"/>
      <c r="F500" s="9"/>
      <c r="G500" s="9"/>
      <c r="H500" s="4"/>
      <c r="I500" s="4"/>
    </row>
    <row r="501" spans="1:9" s="7" customFormat="1" ht="14.25">
      <c r="A501" s="9"/>
      <c r="B501" s="10"/>
      <c r="C501" s="9"/>
      <c r="D501" s="10"/>
      <c r="F501" s="9"/>
      <c r="G501" s="9"/>
      <c r="H501" s="4"/>
      <c r="I501" s="4"/>
    </row>
    <row r="502" spans="1:9" s="7" customFormat="1" ht="14.25">
      <c r="A502" s="9"/>
      <c r="B502" s="10"/>
      <c r="C502" s="9"/>
      <c r="D502" s="10"/>
      <c r="F502" s="9"/>
      <c r="G502" s="9"/>
      <c r="H502" s="4"/>
      <c r="I502" s="4"/>
    </row>
    <row r="503" spans="1:9" s="7" customFormat="1" ht="14.25">
      <c r="A503" s="9"/>
      <c r="B503" s="10"/>
      <c r="C503" s="9"/>
      <c r="D503" s="10"/>
      <c r="F503" s="9"/>
      <c r="G503" s="9"/>
      <c r="H503" s="4"/>
      <c r="I503" s="4"/>
    </row>
    <row r="504" spans="1:9" s="7" customFormat="1" ht="14.25">
      <c r="A504" s="9"/>
      <c r="B504" s="10"/>
      <c r="C504" s="9"/>
      <c r="D504" s="10"/>
      <c r="F504" s="9"/>
      <c r="G504" s="9"/>
      <c r="H504" s="4"/>
      <c r="I504" s="4"/>
    </row>
    <row r="505" spans="1:9" s="7" customFormat="1" ht="14.25">
      <c r="A505" s="9"/>
      <c r="B505" s="10"/>
      <c r="C505" s="9"/>
      <c r="D505" s="10"/>
      <c r="F505" s="9"/>
      <c r="G505" s="9"/>
      <c r="H505" s="4"/>
      <c r="I505" s="4"/>
    </row>
    <row r="506" spans="1:9" s="7" customFormat="1" ht="14.25">
      <c r="A506" s="9"/>
      <c r="B506" s="10"/>
      <c r="C506" s="9"/>
      <c r="D506" s="10"/>
      <c r="F506" s="9"/>
      <c r="G506" s="9"/>
      <c r="H506" s="4"/>
      <c r="I506" s="4"/>
    </row>
    <row r="507" spans="1:9" s="7" customFormat="1" ht="14.25">
      <c r="A507" s="9"/>
      <c r="B507" s="10"/>
      <c r="C507" s="9"/>
      <c r="D507" s="10"/>
      <c r="F507" s="9"/>
      <c r="G507" s="9"/>
      <c r="H507" s="4"/>
      <c r="I507" s="4"/>
    </row>
    <row r="508" spans="1:9" s="7" customFormat="1" ht="14.25">
      <c r="A508" s="9"/>
      <c r="B508" s="10"/>
      <c r="C508" s="9"/>
      <c r="D508" s="10"/>
      <c r="F508" s="9"/>
      <c r="G508" s="9"/>
      <c r="H508" s="4"/>
      <c r="I508" s="4"/>
    </row>
    <row r="509" spans="1:9" s="7" customFormat="1" ht="14.25">
      <c r="A509" s="9"/>
      <c r="B509" s="10"/>
      <c r="C509" s="9"/>
      <c r="D509" s="10"/>
      <c r="F509" s="9"/>
      <c r="G509" s="9"/>
      <c r="H509" s="4"/>
      <c r="I509" s="4"/>
    </row>
    <row r="510" spans="1:9" s="7" customFormat="1" ht="14.25">
      <c r="A510" s="9"/>
      <c r="B510" s="10"/>
      <c r="C510" s="9"/>
      <c r="D510" s="10"/>
      <c r="F510" s="9"/>
      <c r="G510" s="9"/>
      <c r="H510" s="4"/>
      <c r="I510" s="4"/>
    </row>
    <row r="511" spans="1:9" s="7" customFormat="1" ht="14.25">
      <c r="A511" s="9"/>
      <c r="B511" s="10"/>
      <c r="C511" s="9"/>
      <c r="D511" s="10"/>
      <c r="F511" s="9"/>
      <c r="G511" s="9"/>
      <c r="H511" s="4"/>
      <c r="I511" s="4"/>
    </row>
    <row r="512" spans="1:9" s="7" customFormat="1" ht="14.25">
      <c r="A512" s="9"/>
      <c r="B512" s="10"/>
      <c r="C512" s="9"/>
      <c r="D512" s="10"/>
      <c r="F512" s="9"/>
      <c r="G512" s="9"/>
      <c r="H512" s="4"/>
      <c r="I512" s="4"/>
    </row>
    <row r="513" spans="1:9" s="7" customFormat="1" ht="14.25">
      <c r="A513" s="9"/>
      <c r="B513" s="10"/>
      <c r="C513" s="9"/>
      <c r="D513" s="10"/>
      <c r="F513" s="9"/>
      <c r="G513" s="9"/>
      <c r="H513" s="4"/>
      <c r="I513" s="4"/>
    </row>
    <row r="514" spans="1:9" s="7" customFormat="1" ht="14.25">
      <c r="A514" s="9"/>
      <c r="B514" s="10"/>
      <c r="C514" s="9"/>
      <c r="D514" s="10"/>
      <c r="F514" s="9"/>
      <c r="G514" s="9"/>
      <c r="H514" s="4"/>
      <c r="I514" s="4"/>
    </row>
    <row r="515" spans="1:9" s="7" customFormat="1" ht="14.25">
      <c r="A515" s="9"/>
      <c r="B515" s="10"/>
      <c r="C515" s="9"/>
      <c r="D515" s="10"/>
      <c r="F515" s="9"/>
      <c r="G515" s="9"/>
      <c r="H515" s="4"/>
      <c r="I515" s="4"/>
    </row>
    <row r="516" spans="1:9" s="7" customFormat="1" ht="14.25">
      <c r="A516" s="9"/>
      <c r="B516" s="10"/>
      <c r="C516" s="9"/>
      <c r="D516" s="10"/>
      <c r="F516" s="9"/>
      <c r="G516" s="9"/>
      <c r="H516" s="4"/>
      <c r="I516" s="4"/>
    </row>
    <row r="517" spans="1:9" s="7" customFormat="1" ht="14.25">
      <c r="A517" s="9"/>
      <c r="B517" s="10"/>
      <c r="C517" s="9"/>
      <c r="D517" s="10"/>
      <c r="F517" s="9"/>
      <c r="G517" s="9"/>
      <c r="H517" s="4"/>
      <c r="I517" s="4"/>
    </row>
    <row r="518" spans="1:9" s="7" customFormat="1" ht="14.25">
      <c r="A518" s="9"/>
      <c r="B518" s="10"/>
      <c r="C518" s="9"/>
      <c r="D518" s="10"/>
      <c r="F518" s="9"/>
      <c r="G518" s="9"/>
      <c r="H518" s="4"/>
      <c r="I518" s="4"/>
    </row>
    <row r="519" spans="1:9" s="7" customFormat="1" ht="14.25">
      <c r="A519" s="9"/>
      <c r="B519" s="10"/>
      <c r="C519" s="9"/>
      <c r="D519" s="10"/>
      <c r="F519" s="9"/>
      <c r="G519" s="9"/>
      <c r="H519" s="4"/>
      <c r="I519" s="4"/>
    </row>
    <row r="520" spans="1:9" s="7" customFormat="1" ht="14.25">
      <c r="A520" s="9"/>
      <c r="B520" s="10"/>
      <c r="C520" s="9"/>
      <c r="D520" s="10"/>
      <c r="F520" s="9"/>
      <c r="G520" s="9"/>
      <c r="H520" s="4"/>
      <c r="I520" s="4"/>
    </row>
    <row r="521" spans="1:9" s="7" customFormat="1" ht="14.25">
      <c r="A521" s="9"/>
      <c r="B521" s="10"/>
      <c r="C521" s="9"/>
      <c r="D521" s="10"/>
      <c r="F521" s="9"/>
      <c r="G521" s="9"/>
      <c r="H521" s="4"/>
      <c r="I521" s="4"/>
    </row>
    <row r="522" spans="1:9" s="7" customFormat="1" ht="14.25">
      <c r="A522" s="9"/>
      <c r="B522" s="10"/>
      <c r="C522" s="9"/>
      <c r="D522" s="10"/>
      <c r="F522" s="9"/>
      <c r="G522" s="9"/>
      <c r="H522" s="4"/>
      <c r="I522" s="4"/>
    </row>
    <row r="523" spans="1:9" s="7" customFormat="1" ht="14.25">
      <c r="A523" s="9"/>
      <c r="B523" s="10"/>
      <c r="C523" s="9"/>
      <c r="D523" s="10"/>
      <c r="F523" s="9"/>
      <c r="G523" s="9"/>
      <c r="H523" s="4"/>
      <c r="I523" s="4"/>
    </row>
    <row r="524" spans="1:9" s="7" customFormat="1" ht="14.25">
      <c r="A524" s="9"/>
      <c r="B524" s="10"/>
      <c r="C524" s="9"/>
      <c r="D524" s="10"/>
      <c r="F524" s="9"/>
      <c r="G524" s="9"/>
      <c r="H524" s="4"/>
      <c r="I524" s="4"/>
    </row>
    <row r="525" spans="1:9" s="7" customFormat="1" ht="14.25">
      <c r="A525" s="9"/>
      <c r="B525" s="10"/>
      <c r="C525" s="9"/>
      <c r="D525" s="10"/>
      <c r="F525" s="9"/>
      <c r="G525" s="9"/>
      <c r="H525" s="4"/>
      <c r="I525" s="4"/>
    </row>
    <row r="526" spans="1:9" s="7" customFormat="1" ht="14.25">
      <c r="A526" s="9"/>
      <c r="B526" s="10"/>
      <c r="C526" s="9"/>
      <c r="D526" s="10"/>
      <c r="F526" s="9"/>
      <c r="G526" s="9"/>
      <c r="H526" s="4"/>
      <c r="I526" s="4"/>
    </row>
    <row r="527" spans="1:9" s="7" customFormat="1" ht="14.25">
      <c r="A527" s="9"/>
      <c r="B527" s="10"/>
      <c r="C527" s="9"/>
      <c r="D527" s="10"/>
      <c r="F527" s="9"/>
      <c r="G527" s="9"/>
      <c r="H527" s="4"/>
      <c r="I527" s="4"/>
    </row>
    <row r="528" spans="1:9" s="7" customFormat="1" ht="14.25">
      <c r="A528" s="9"/>
      <c r="B528" s="10"/>
      <c r="C528" s="9"/>
      <c r="D528" s="10"/>
      <c r="F528" s="9"/>
      <c r="G528" s="9"/>
      <c r="H528" s="4"/>
      <c r="I528" s="4"/>
    </row>
    <row r="529" spans="1:9" s="7" customFormat="1" ht="14.25">
      <c r="A529" s="9"/>
      <c r="B529" s="10"/>
      <c r="C529" s="9"/>
      <c r="D529" s="10"/>
      <c r="F529" s="9"/>
      <c r="G529" s="9"/>
      <c r="H529" s="4"/>
      <c r="I529" s="4"/>
    </row>
    <row r="530" spans="1:9" s="7" customFormat="1" ht="14.25">
      <c r="A530" s="9"/>
      <c r="B530" s="10"/>
      <c r="C530" s="9"/>
      <c r="D530" s="10"/>
      <c r="F530" s="9"/>
      <c r="G530" s="9"/>
      <c r="H530" s="4"/>
      <c r="I530" s="4"/>
    </row>
    <row r="531" spans="1:9" s="7" customFormat="1" ht="14.25">
      <c r="A531" s="9"/>
      <c r="B531" s="10"/>
      <c r="C531" s="9"/>
      <c r="D531" s="10"/>
      <c r="F531" s="9"/>
      <c r="G531" s="9"/>
      <c r="H531" s="4"/>
      <c r="I531" s="4"/>
    </row>
    <row r="532" spans="1:9" s="7" customFormat="1" ht="14.25">
      <c r="A532" s="9"/>
      <c r="B532" s="10"/>
      <c r="C532" s="9"/>
      <c r="D532" s="10"/>
      <c r="F532" s="9"/>
      <c r="G532" s="9"/>
      <c r="H532" s="4"/>
      <c r="I532" s="4"/>
    </row>
    <row r="533" spans="1:9" s="7" customFormat="1" ht="14.25">
      <c r="A533" s="9"/>
      <c r="B533" s="10"/>
      <c r="C533" s="9"/>
      <c r="D533" s="10"/>
      <c r="F533" s="9"/>
      <c r="G533" s="9"/>
      <c r="H533" s="4"/>
      <c r="I533" s="4"/>
    </row>
    <row r="534" spans="1:9" s="7" customFormat="1" ht="14.25">
      <c r="A534" s="9"/>
      <c r="B534" s="10"/>
      <c r="C534" s="9"/>
      <c r="D534" s="10"/>
      <c r="F534" s="9"/>
      <c r="G534" s="9"/>
      <c r="H534" s="4"/>
      <c r="I534" s="4"/>
    </row>
    <row r="535" spans="1:9" s="7" customFormat="1" ht="14.25">
      <c r="A535" s="9"/>
      <c r="B535" s="10"/>
      <c r="C535" s="9"/>
      <c r="D535" s="10"/>
      <c r="F535" s="9"/>
      <c r="G535" s="9"/>
      <c r="H535" s="4"/>
      <c r="I535" s="4"/>
    </row>
    <row r="536" spans="1:9" s="7" customFormat="1" ht="14.25">
      <c r="A536" s="9"/>
      <c r="B536" s="10"/>
      <c r="C536" s="9"/>
      <c r="D536" s="10"/>
      <c r="F536" s="9"/>
      <c r="G536" s="9"/>
      <c r="H536" s="4"/>
      <c r="I536" s="4"/>
    </row>
    <row r="537" spans="1:9" s="7" customFormat="1" ht="14.25">
      <c r="A537" s="9"/>
      <c r="B537" s="10"/>
      <c r="C537" s="9"/>
      <c r="D537" s="10"/>
      <c r="F537" s="9"/>
      <c r="G537" s="9"/>
      <c r="H537" s="4"/>
      <c r="I537" s="4"/>
    </row>
    <row r="538" spans="1:9" s="7" customFormat="1" ht="14.25">
      <c r="A538" s="9"/>
      <c r="B538" s="10"/>
      <c r="C538" s="9"/>
      <c r="D538" s="10"/>
      <c r="F538" s="9"/>
      <c r="G538" s="9"/>
      <c r="H538" s="4"/>
      <c r="I538" s="4"/>
    </row>
    <row r="539" spans="1:9" s="7" customFormat="1" ht="14.25">
      <c r="A539" s="9"/>
      <c r="B539" s="10"/>
      <c r="C539" s="9"/>
      <c r="D539" s="10"/>
      <c r="F539" s="9"/>
      <c r="G539" s="9"/>
      <c r="H539" s="4"/>
      <c r="I539" s="4"/>
    </row>
    <row r="540" spans="1:9" s="7" customFormat="1" ht="14.25">
      <c r="A540" s="9"/>
      <c r="B540" s="10"/>
      <c r="C540" s="9"/>
      <c r="D540" s="10"/>
      <c r="F540" s="9"/>
      <c r="G540" s="9"/>
      <c r="H540" s="4"/>
      <c r="I540" s="4"/>
    </row>
    <row r="541" spans="1:9" s="7" customFormat="1" ht="14.25">
      <c r="A541" s="9"/>
      <c r="B541" s="10"/>
      <c r="C541" s="9"/>
      <c r="D541" s="10"/>
      <c r="F541" s="9"/>
      <c r="G541" s="9"/>
      <c r="H541" s="4"/>
      <c r="I541" s="4"/>
    </row>
    <row r="542" spans="1:9" s="7" customFormat="1" ht="14.25">
      <c r="A542" s="9"/>
      <c r="B542" s="10"/>
      <c r="C542" s="9"/>
      <c r="D542" s="10"/>
      <c r="F542" s="9"/>
      <c r="G542" s="9"/>
      <c r="H542" s="4"/>
      <c r="I542" s="4"/>
    </row>
    <row r="543" spans="1:9" s="7" customFormat="1" ht="14.25">
      <c r="A543" s="9"/>
      <c r="B543" s="10"/>
      <c r="C543" s="9"/>
      <c r="D543" s="10"/>
      <c r="F543" s="9"/>
      <c r="G543" s="9"/>
      <c r="H543" s="4"/>
      <c r="I543" s="4"/>
    </row>
    <row r="544" spans="1:9" s="7" customFormat="1" ht="14.25">
      <c r="A544" s="9"/>
      <c r="B544" s="10"/>
      <c r="C544" s="9"/>
      <c r="D544" s="10"/>
      <c r="F544" s="9"/>
      <c r="G544" s="9"/>
      <c r="H544" s="4"/>
      <c r="I544" s="4"/>
    </row>
    <row r="545" spans="1:9" s="7" customFormat="1" ht="14.25">
      <c r="A545" s="9"/>
      <c r="B545" s="10"/>
      <c r="C545" s="9"/>
      <c r="D545" s="10"/>
      <c r="F545" s="9"/>
      <c r="G545" s="9"/>
      <c r="H545" s="4"/>
      <c r="I545" s="4"/>
    </row>
    <row r="546" spans="1:9" s="7" customFormat="1" ht="14.25">
      <c r="A546" s="9"/>
      <c r="B546" s="10"/>
      <c r="C546" s="9"/>
      <c r="D546" s="10"/>
      <c r="F546" s="9"/>
      <c r="G546" s="9"/>
      <c r="H546" s="4"/>
      <c r="I546" s="4"/>
    </row>
    <row r="547" spans="1:9" s="7" customFormat="1" ht="14.25">
      <c r="A547" s="9"/>
      <c r="B547" s="10"/>
      <c r="C547" s="9"/>
      <c r="D547" s="10"/>
      <c r="F547" s="9"/>
      <c r="G547" s="9"/>
      <c r="H547" s="4"/>
      <c r="I547" s="4"/>
    </row>
    <row r="548" spans="1:9" s="7" customFormat="1" ht="14.25">
      <c r="A548" s="9"/>
      <c r="B548" s="10"/>
      <c r="C548" s="9"/>
      <c r="D548" s="10"/>
      <c r="F548" s="9"/>
      <c r="G548" s="9"/>
      <c r="H548" s="4"/>
      <c r="I548" s="4"/>
    </row>
    <row r="549" spans="1:9" s="7" customFormat="1" ht="14.25">
      <c r="A549" s="9"/>
      <c r="B549" s="10"/>
      <c r="C549" s="9"/>
      <c r="D549" s="10"/>
      <c r="F549" s="9"/>
      <c r="G549" s="9"/>
      <c r="H549" s="4"/>
      <c r="I549" s="4"/>
    </row>
    <row r="550" spans="1:9" s="7" customFormat="1" ht="14.25">
      <c r="A550" s="9"/>
      <c r="B550" s="10"/>
      <c r="C550" s="9"/>
      <c r="D550" s="10"/>
      <c r="F550" s="9"/>
      <c r="G550" s="9"/>
      <c r="H550" s="4"/>
      <c r="I550" s="4"/>
    </row>
    <row r="551" spans="1:9" s="7" customFormat="1" ht="14.25">
      <c r="A551" s="9"/>
      <c r="B551" s="10"/>
      <c r="C551" s="9"/>
      <c r="D551" s="10"/>
      <c r="F551" s="9"/>
      <c r="G551" s="9"/>
      <c r="H551" s="4"/>
      <c r="I551" s="4"/>
    </row>
    <row r="552" spans="1:9" s="7" customFormat="1" ht="14.25">
      <c r="A552" s="9"/>
      <c r="B552" s="10"/>
      <c r="C552" s="9"/>
      <c r="D552" s="10"/>
      <c r="F552" s="9"/>
      <c r="G552" s="9"/>
      <c r="H552" s="4"/>
      <c r="I552" s="4"/>
    </row>
    <row r="553" spans="1:9" s="7" customFormat="1" ht="14.25">
      <c r="A553" s="9"/>
      <c r="B553" s="10"/>
      <c r="C553" s="9"/>
      <c r="D553" s="10"/>
      <c r="F553" s="9"/>
      <c r="G553" s="9"/>
      <c r="H553" s="4"/>
      <c r="I553" s="4"/>
    </row>
    <row r="554" spans="1:9" s="7" customFormat="1" ht="14.25">
      <c r="A554" s="9"/>
      <c r="B554" s="10"/>
      <c r="C554" s="9"/>
      <c r="D554" s="10"/>
      <c r="F554" s="9"/>
      <c r="G554" s="9"/>
      <c r="H554" s="4"/>
      <c r="I554" s="4"/>
    </row>
    <row r="555" spans="1:9" s="7" customFormat="1" ht="14.25">
      <c r="A555" s="9"/>
      <c r="B555" s="10"/>
      <c r="C555" s="9"/>
      <c r="D555" s="10"/>
      <c r="F555" s="9"/>
      <c r="G555" s="9"/>
      <c r="H555" s="4"/>
      <c r="I555" s="4"/>
    </row>
    <row r="556" spans="1:9" s="7" customFormat="1" ht="14.25">
      <c r="A556" s="9"/>
      <c r="B556" s="10"/>
      <c r="C556" s="9"/>
      <c r="D556" s="10"/>
      <c r="F556" s="9"/>
      <c r="G556" s="9"/>
      <c r="H556" s="4"/>
      <c r="I556" s="4"/>
    </row>
    <row r="557" spans="1:9" s="7" customFormat="1" ht="14.25">
      <c r="A557" s="9"/>
      <c r="B557" s="10"/>
      <c r="C557" s="9"/>
      <c r="D557" s="10"/>
      <c r="F557" s="9"/>
      <c r="G557" s="9"/>
      <c r="H557" s="4"/>
      <c r="I557" s="4"/>
    </row>
    <row r="558" spans="1:9" s="7" customFormat="1" ht="14.25">
      <c r="A558" s="9"/>
      <c r="B558" s="10"/>
      <c r="C558" s="9"/>
      <c r="D558" s="10"/>
      <c r="F558" s="9"/>
      <c r="G558" s="9"/>
      <c r="H558" s="4"/>
      <c r="I558" s="4"/>
    </row>
    <row r="559" spans="1:9" s="7" customFormat="1" ht="14.25">
      <c r="A559" s="9"/>
      <c r="B559" s="10"/>
      <c r="C559" s="9"/>
      <c r="D559" s="10"/>
      <c r="F559" s="9"/>
      <c r="G559" s="9"/>
      <c r="H559" s="4"/>
      <c r="I559" s="4"/>
    </row>
    <row r="560" spans="1:9" s="7" customFormat="1" ht="14.25">
      <c r="A560" s="9"/>
      <c r="B560" s="10"/>
      <c r="C560" s="9"/>
      <c r="D560" s="10"/>
      <c r="F560" s="9"/>
      <c r="G560" s="9"/>
      <c r="H560" s="4"/>
      <c r="I560" s="4"/>
    </row>
    <row r="561" spans="1:9" s="7" customFormat="1" ht="14.25">
      <c r="A561" s="9"/>
      <c r="B561" s="10"/>
      <c r="C561" s="9"/>
      <c r="D561" s="10"/>
      <c r="F561" s="9"/>
      <c r="G561" s="9"/>
      <c r="H561" s="4"/>
      <c r="I561" s="4"/>
    </row>
    <row r="562" spans="1:9" s="7" customFormat="1" ht="14.25">
      <c r="A562" s="9"/>
      <c r="B562" s="10"/>
      <c r="C562" s="9"/>
      <c r="D562" s="10"/>
      <c r="F562" s="9"/>
      <c r="G562" s="9"/>
      <c r="H562" s="4"/>
      <c r="I562" s="4"/>
    </row>
    <row r="563" spans="1:9" s="7" customFormat="1" ht="14.25">
      <c r="A563" s="9"/>
      <c r="B563" s="10"/>
      <c r="C563" s="9"/>
      <c r="D563" s="10"/>
      <c r="F563" s="9"/>
      <c r="G563" s="9"/>
      <c r="H563" s="4"/>
      <c r="I563" s="4"/>
    </row>
    <row r="564" spans="1:9" s="7" customFormat="1" ht="14.25">
      <c r="A564" s="9"/>
      <c r="B564" s="10"/>
      <c r="C564" s="9"/>
      <c r="D564" s="10"/>
      <c r="F564" s="9"/>
      <c r="G564" s="9"/>
      <c r="H564" s="4"/>
      <c r="I564" s="4"/>
    </row>
    <row r="565" spans="1:9" s="7" customFormat="1" ht="14.25">
      <c r="A565" s="9"/>
      <c r="B565" s="10"/>
      <c r="C565" s="9"/>
      <c r="D565" s="10"/>
      <c r="F565" s="9"/>
      <c r="G565" s="9"/>
      <c r="H565" s="4"/>
      <c r="I565" s="4"/>
    </row>
    <row r="566" spans="1:9" s="7" customFormat="1" ht="14.25">
      <c r="A566" s="9"/>
      <c r="B566" s="10"/>
      <c r="C566" s="9"/>
      <c r="D566" s="10"/>
      <c r="F566" s="9"/>
      <c r="G566" s="9"/>
      <c r="H566" s="4"/>
      <c r="I566" s="4"/>
    </row>
    <row r="567" spans="1:9" s="7" customFormat="1" ht="14.25">
      <c r="A567" s="9"/>
      <c r="B567" s="10"/>
      <c r="C567" s="9"/>
      <c r="D567" s="10"/>
      <c r="F567" s="9"/>
      <c r="G567" s="9"/>
      <c r="H567" s="4"/>
      <c r="I567" s="4"/>
    </row>
    <row r="568" spans="1:9" s="7" customFormat="1" ht="14.25">
      <c r="A568" s="9"/>
      <c r="B568" s="10"/>
      <c r="C568" s="9"/>
      <c r="D568" s="10"/>
      <c r="F568" s="9"/>
      <c r="G568" s="9"/>
      <c r="H568" s="4"/>
      <c r="I568" s="4"/>
    </row>
    <row r="569" spans="1:9" s="7" customFormat="1" ht="14.25">
      <c r="A569" s="9"/>
      <c r="B569" s="10"/>
      <c r="C569" s="9"/>
      <c r="D569" s="10"/>
      <c r="F569" s="9"/>
      <c r="G569" s="9"/>
      <c r="H569" s="4"/>
      <c r="I569" s="4"/>
    </row>
    <row r="570" spans="1:9" s="7" customFormat="1" ht="14.25">
      <c r="A570" s="9"/>
      <c r="B570" s="10"/>
      <c r="C570" s="9"/>
      <c r="D570" s="10"/>
      <c r="F570" s="9"/>
      <c r="G570" s="9"/>
      <c r="H570" s="4"/>
      <c r="I570" s="4"/>
    </row>
    <row r="571" spans="1:9" s="7" customFormat="1" ht="14.25">
      <c r="A571" s="9"/>
      <c r="B571" s="10"/>
      <c r="C571" s="9"/>
      <c r="D571" s="10"/>
      <c r="F571" s="9"/>
      <c r="G571" s="9"/>
      <c r="H571" s="4"/>
      <c r="I571" s="4"/>
    </row>
    <row r="572" spans="1:9" s="7" customFormat="1" ht="14.25">
      <c r="A572" s="9"/>
      <c r="B572" s="10"/>
      <c r="C572" s="9"/>
      <c r="D572" s="10"/>
      <c r="F572" s="9"/>
      <c r="G572" s="9"/>
      <c r="H572" s="4"/>
      <c r="I572" s="4"/>
    </row>
    <row r="573" spans="1:9" s="7" customFormat="1" ht="14.25">
      <c r="A573" s="9"/>
      <c r="B573" s="10"/>
      <c r="C573" s="9"/>
      <c r="D573" s="10"/>
      <c r="F573" s="9"/>
      <c r="G573" s="9"/>
      <c r="H573" s="4"/>
      <c r="I573" s="4"/>
    </row>
    <row r="574" spans="1:9" s="7" customFormat="1" ht="14.25">
      <c r="A574" s="9"/>
      <c r="B574" s="10"/>
      <c r="C574" s="9"/>
      <c r="D574" s="10"/>
      <c r="F574" s="9"/>
      <c r="G574" s="9"/>
      <c r="H574" s="4"/>
      <c r="I574" s="4"/>
    </row>
    <row r="575" spans="1:9" s="7" customFormat="1" ht="14.25">
      <c r="A575" s="9"/>
      <c r="B575" s="10"/>
      <c r="C575" s="9"/>
      <c r="D575" s="10"/>
      <c r="F575" s="9"/>
      <c r="G575" s="9"/>
      <c r="H575" s="4"/>
      <c r="I575" s="4"/>
    </row>
    <row r="576" spans="1:9" s="7" customFormat="1" ht="14.25">
      <c r="A576" s="9"/>
      <c r="B576" s="10"/>
      <c r="C576" s="9"/>
      <c r="D576" s="10"/>
      <c r="F576" s="9"/>
      <c r="G576" s="9"/>
      <c r="H576" s="4"/>
      <c r="I576" s="4"/>
    </row>
    <row r="577" spans="1:9" s="7" customFormat="1" ht="14.25">
      <c r="A577" s="9"/>
      <c r="B577" s="10"/>
      <c r="C577" s="9"/>
      <c r="D577" s="10"/>
      <c r="F577" s="9"/>
      <c r="G577" s="9"/>
      <c r="H577" s="4"/>
      <c r="I577" s="4"/>
    </row>
    <row r="578" spans="1:9" s="7" customFormat="1" ht="14.25">
      <c r="A578" s="9"/>
      <c r="B578" s="10"/>
      <c r="C578" s="9"/>
      <c r="D578" s="10"/>
      <c r="F578" s="9"/>
      <c r="G578" s="9"/>
      <c r="H578" s="4"/>
      <c r="I578" s="4"/>
    </row>
    <row r="579" spans="1:9" s="7" customFormat="1" ht="14.25">
      <c r="A579" s="9"/>
      <c r="B579" s="10"/>
      <c r="C579" s="9"/>
      <c r="D579" s="10"/>
      <c r="F579" s="9"/>
      <c r="G579" s="9"/>
      <c r="H579" s="4"/>
      <c r="I579" s="4"/>
    </row>
    <row r="580" spans="1:9" s="7" customFormat="1" ht="14.25">
      <c r="A580" s="9"/>
      <c r="B580" s="10"/>
      <c r="C580" s="9"/>
      <c r="D580" s="10"/>
      <c r="F580" s="9"/>
      <c r="G580" s="9"/>
      <c r="H580" s="4"/>
      <c r="I580" s="4"/>
    </row>
    <row r="581" spans="1:9" s="7" customFormat="1" ht="14.25">
      <c r="A581" s="9"/>
      <c r="B581" s="10"/>
      <c r="C581" s="9"/>
      <c r="D581" s="10"/>
      <c r="F581" s="9"/>
      <c r="G581" s="9"/>
      <c r="H581" s="4"/>
      <c r="I581" s="4"/>
    </row>
    <row r="582" spans="1:9" s="7" customFormat="1" ht="14.25">
      <c r="A582" s="9"/>
      <c r="B582" s="10"/>
      <c r="C582" s="9"/>
      <c r="D582" s="10"/>
      <c r="F582" s="9"/>
      <c r="G582" s="9"/>
      <c r="H582" s="4"/>
      <c r="I582" s="4"/>
    </row>
    <row r="583" spans="1:9" s="7" customFormat="1" ht="14.25">
      <c r="A583" s="9"/>
      <c r="B583" s="10"/>
      <c r="C583" s="9"/>
      <c r="D583" s="10"/>
      <c r="F583" s="9"/>
      <c r="G583" s="9"/>
      <c r="H583" s="4"/>
      <c r="I583" s="4"/>
    </row>
    <row r="584" spans="1:9" s="7" customFormat="1" ht="14.25">
      <c r="A584" s="9"/>
      <c r="B584" s="10"/>
      <c r="C584" s="9"/>
      <c r="D584" s="10"/>
      <c r="F584" s="9"/>
      <c r="G584" s="9"/>
      <c r="H584" s="4"/>
      <c r="I584" s="4"/>
    </row>
    <row r="585" spans="1:9" s="7" customFormat="1" ht="14.25">
      <c r="A585" s="9"/>
      <c r="B585" s="10"/>
      <c r="C585" s="9"/>
      <c r="D585" s="10"/>
      <c r="F585" s="9"/>
      <c r="G585" s="9"/>
      <c r="H585" s="4"/>
      <c r="I585" s="4"/>
    </row>
    <row r="586" spans="1:9" s="7" customFormat="1" ht="14.25">
      <c r="A586" s="9"/>
      <c r="B586" s="10"/>
      <c r="C586" s="9"/>
      <c r="D586" s="10"/>
      <c r="F586" s="9"/>
      <c r="G586" s="9"/>
      <c r="H586" s="4"/>
      <c r="I586" s="4"/>
    </row>
    <row r="587" spans="1:9" s="7" customFormat="1" ht="14.25">
      <c r="A587" s="9"/>
      <c r="B587" s="10"/>
      <c r="C587" s="9"/>
      <c r="D587" s="10"/>
      <c r="F587" s="9"/>
      <c r="G587" s="9"/>
      <c r="H587" s="4"/>
      <c r="I587" s="4"/>
    </row>
    <row r="588" spans="1:9" s="7" customFormat="1" ht="14.25">
      <c r="A588" s="9"/>
      <c r="B588" s="10"/>
      <c r="C588" s="9"/>
      <c r="D588" s="10"/>
      <c r="F588" s="9"/>
      <c r="G588" s="9"/>
      <c r="H588" s="4"/>
      <c r="I588" s="4"/>
    </row>
    <row r="589" spans="1:9" s="7" customFormat="1" ht="14.25">
      <c r="A589" s="9"/>
      <c r="B589" s="10"/>
      <c r="C589" s="9"/>
      <c r="D589" s="10"/>
      <c r="F589" s="9"/>
      <c r="G589" s="9"/>
      <c r="H589" s="4"/>
      <c r="I589" s="4"/>
    </row>
    <row r="590" spans="1:9" s="7" customFormat="1" ht="14.25">
      <c r="A590" s="9"/>
      <c r="B590" s="10"/>
      <c r="C590" s="9"/>
      <c r="D590" s="10"/>
      <c r="F590" s="9"/>
      <c r="G590" s="9"/>
      <c r="H590" s="4"/>
      <c r="I590" s="4"/>
    </row>
    <row r="591" spans="1:9" s="7" customFormat="1" ht="14.25">
      <c r="A591" s="9"/>
      <c r="B591" s="10"/>
      <c r="C591" s="9"/>
      <c r="D591" s="10"/>
      <c r="F591" s="9"/>
      <c r="G591" s="9"/>
      <c r="H591" s="4"/>
      <c r="I591" s="4"/>
    </row>
    <row r="592" spans="1:9" s="7" customFormat="1" ht="14.25">
      <c r="A592" s="9"/>
      <c r="B592" s="10"/>
      <c r="C592" s="9"/>
      <c r="D592" s="10"/>
      <c r="F592" s="9"/>
      <c r="G592" s="9"/>
      <c r="H592" s="4"/>
      <c r="I592" s="4"/>
    </row>
    <row r="593" spans="1:9" s="7" customFormat="1" ht="14.25">
      <c r="A593" s="9"/>
      <c r="B593" s="10"/>
      <c r="C593" s="9"/>
      <c r="D593" s="10"/>
      <c r="F593" s="9"/>
      <c r="G593" s="9"/>
      <c r="H593" s="4"/>
      <c r="I593" s="4"/>
    </row>
    <row r="594" spans="1:9" s="7" customFormat="1" ht="14.25">
      <c r="A594" s="9"/>
      <c r="B594" s="10"/>
      <c r="C594" s="9"/>
      <c r="D594" s="10"/>
      <c r="F594" s="9"/>
      <c r="G594" s="9"/>
      <c r="H594" s="4"/>
      <c r="I594" s="4"/>
    </row>
    <row r="595" spans="1:9" s="7" customFormat="1" ht="14.25">
      <c r="A595" s="9"/>
      <c r="B595" s="10"/>
      <c r="C595" s="9"/>
      <c r="D595" s="10"/>
      <c r="F595" s="9"/>
      <c r="G595" s="9"/>
      <c r="H595" s="4"/>
      <c r="I595" s="4"/>
    </row>
    <row r="596" spans="1:9" s="7" customFormat="1" ht="14.25">
      <c r="A596" s="9"/>
      <c r="B596" s="10"/>
      <c r="C596" s="9"/>
      <c r="D596" s="10"/>
      <c r="F596" s="9"/>
      <c r="G596" s="9"/>
      <c r="H596" s="4"/>
      <c r="I596" s="4"/>
    </row>
    <row r="597" spans="1:9" s="7" customFormat="1" ht="14.25">
      <c r="A597" s="9"/>
      <c r="B597" s="10"/>
      <c r="C597" s="9"/>
      <c r="D597" s="10"/>
      <c r="F597" s="9"/>
      <c r="G597" s="9"/>
      <c r="H597" s="4"/>
      <c r="I597" s="4"/>
    </row>
    <row r="598" spans="1:9" s="7" customFormat="1" ht="14.25">
      <c r="A598" s="9"/>
      <c r="B598" s="10"/>
      <c r="C598" s="9"/>
      <c r="D598" s="10"/>
      <c r="F598" s="9"/>
      <c r="G598" s="9"/>
      <c r="H598" s="4"/>
      <c r="I598" s="4"/>
    </row>
    <row r="599" spans="1:9" s="7" customFormat="1" ht="14.25">
      <c r="A599" s="9"/>
      <c r="B599" s="10"/>
      <c r="C599" s="9"/>
      <c r="D599" s="10"/>
      <c r="F599" s="9"/>
      <c r="G599" s="9"/>
      <c r="H599" s="4"/>
      <c r="I599" s="4"/>
    </row>
    <row r="600" spans="1:9" s="7" customFormat="1" ht="14.25">
      <c r="A600" s="9"/>
      <c r="B600" s="10"/>
      <c r="C600" s="9"/>
      <c r="D600" s="10"/>
      <c r="F600" s="9"/>
      <c r="G600" s="9"/>
      <c r="H600" s="4"/>
      <c r="I600" s="4"/>
    </row>
    <row r="601" spans="1:9" s="7" customFormat="1" ht="14.25">
      <c r="A601" s="9"/>
      <c r="B601" s="10"/>
      <c r="C601" s="9"/>
      <c r="D601" s="10"/>
      <c r="F601" s="9"/>
      <c r="G601" s="9"/>
      <c r="H601" s="4"/>
      <c r="I601" s="4"/>
    </row>
    <row r="602" spans="1:9" s="7" customFormat="1" ht="14.25">
      <c r="A602" s="9"/>
      <c r="B602" s="10"/>
      <c r="C602" s="9"/>
      <c r="D602" s="10"/>
      <c r="F602" s="9"/>
      <c r="G602" s="9"/>
      <c r="H602" s="4"/>
      <c r="I602" s="4"/>
    </row>
    <row r="603" spans="1:9" s="7" customFormat="1" ht="14.25">
      <c r="A603" s="9"/>
      <c r="B603" s="10"/>
      <c r="C603" s="9"/>
      <c r="D603" s="10"/>
      <c r="F603" s="9"/>
      <c r="G603" s="9"/>
      <c r="H603" s="4"/>
      <c r="I603" s="4"/>
    </row>
    <row r="604" spans="1:9" s="7" customFormat="1" ht="14.25">
      <c r="A604" s="9"/>
      <c r="B604" s="10"/>
      <c r="C604" s="9"/>
      <c r="D604" s="10"/>
      <c r="F604" s="9"/>
      <c r="G604" s="9"/>
      <c r="H604" s="4"/>
      <c r="I604" s="4"/>
    </row>
    <row r="605" spans="1:9" s="7" customFormat="1" ht="14.25">
      <c r="A605" s="9"/>
      <c r="B605" s="10"/>
      <c r="C605" s="9"/>
      <c r="D605" s="10"/>
      <c r="F605" s="9"/>
      <c r="G605" s="9"/>
      <c r="H605" s="4"/>
      <c r="I605" s="4"/>
    </row>
    <row r="606" spans="1:9" s="7" customFormat="1" ht="14.25">
      <c r="A606" s="9"/>
      <c r="B606" s="10"/>
      <c r="C606" s="9"/>
      <c r="D606" s="10"/>
      <c r="F606" s="9"/>
      <c r="G606" s="9"/>
      <c r="H606" s="4"/>
      <c r="I606" s="4"/>
    </row>
    <row r="607" spans="1:9" s="7" customFormat="1" ht="14.25">
      <c r="A607" s="9"/>
      <c r="B607" s="10"/>
      <c r="C607" s="9"/>
      <c r="D607" s="10"/>
      <c r="F607" s="9"/>
      <c r="G607" s="9"/>
      <c r="H607" s="4"/>
      <c r="I607" s="4"/>
    </row>
    <row r="608" spans="1:9" s="7" customFormat="1" ht="14.25">
      <c r="A608" s="9"/>
      <c r="B608" s="10"/>
      <c r="C608" s="9"/>
      <c r="D608" s="10"/>
      <c r="F608" s="9"/>
      <c r="G608" s="9"/>
      <c r="H608" s="4"/>
      <c r="I608" s="4"/>
    </row>
    <row r="609" spans="1:9" s="7" customFormat="1" ht="14.25">
      <c r="A609" s="9"/>
      <c r="B609" s="10"/>
      <c r="C609" s="9"/>
      <c r="D609" s="10"/>
      <c r="F609" s="9"/>
      <c r="G609" s="9"/>
      <c r="H609" s="4"/>
      <c r="I609" s="4"/>
    </row>
    <row r="610" spans="1:9" s="7" customFormat="1" ht="14.25">
      <c r="A610" s="9"/>
      <c r="B610" s="10"/>
      <c r="C610" s="9"/>
      <c r="D610" s="10"/>
      <c r="F610" s="9"/>
      <c r="G610" s="9"/>
      <c r="H610" s="4"/>
      <c r="I610" s="4"/>
    </row>
    <row r="611" spans="1:9" s="7" customFormat="1" ht="14.25">
      <c r="A611" s="9"/>
      <c r="B611" s="10"/>
      <c r="C611" s="9"/>
      <c r="D611" s="10"/>
      <c r="F611" s="9"/>
      <c r="G611" s="9"/>
      <c r="H611" s="4"/>
      <c r="I611" s="4"/>
    </row>
    <row r="612" spans="1:9" s="7" customFormat="1" ht="14.25">
      <c r="A612" s="9"/>
      <c r="B612" s="10"/>
      <c r="C612" s="9"/>
      <c r="D612" s="10"/>
      <c r="F612" s="9"/>
      <c r="G612" s="9"/>
      <c r="H612" s="4"/>
      <c r="I612" s="4"/>
    </row>
    <row r="613" spans="1:9" s="7" customFormat="1" ht="14.25">
      <c r="A613" s="9"/>
      <c r="B613" s="10"/>
      <c r="C613" s="9"/>
      <c r="D613" s="10"/>
      <c r="F613" s="9"/>
      <c r="G613" s="9"/>
      <c r="H613" s="4"/>
      <c r="I613" s="4"/>
    </row>
    <row r="614" spans="1:9" s="7" customFormat="1" ht="14.25">
      <c r="A614" s="9"/>
      <c r="B614" s="10"/>
      <c r="C614" s="9"/>
      <c r="D614" s="10"/>
      <c r="F614" s="9"/>
      <c r="G614" s="9"/>
      <c r="H614" s="4"/>
      <c r="I614" s="4"/>
    </row>
    <row r="615" spans="1:9" s="7" customFormat="1" ht="14.25">
      <c r="A615" s="9"/>
      <c r="B615" s="10"/>
      <c r="C615" s="9"/>
      <c r="D615" s="10"/>
      <c r="F615" s="9"/>
      <c r="G615" s="9"/>
      <c r="H615" s="4"/>
      <c r="I615" s="4"/>
    </row>
    <row r="616" spans="1:9" s="7" customFormat="1" ht="14.25">
      <c r="A616" s="9"/>
      <c r="B616" s="10"/>
      <c r="C616" s="9"/>
      <c r="D616" s="10"/>
      <c r="F616" s="9"/>
      <c r="G616" s="9"/>
      <c r="H616" s="4"/>
      <c r="I616" s="4"/>
    </row>
    <row r="617" spans="1:9" s="7" customFormat="1" ht="14.25">
      <c r="A617" s="9"/>
      <c r="B617" s="10"/>
      <c r="C617" s="9"/>
      <c r="D617" s="10"/>
      <c r="F617" s="9"/>
      <c r="G617" s="9"/>
      <c r="H617" s="4"/>
      <c r="I617" s="4"/>
    </row>
    <row r="618" spans="1:9" s="7" customFormat="1" ht="14.25">
      <c r="A618" s="9"/>
      <c r="B618" s="10"/>
      <c r="C618" s="9"/>
      <c r="D618" s="10"/>
      <c r="F618" s="9"/>
      <c r="G618" s="9"/>
      <c r="H618" s="4"/>
      <c r="I618" s="4"/>
    </row>
    <row r="619" spans="1:9" s="7" customFormat="1" ht="14.25">
      <c r="A619" s="9"/>
      <c r="B619" s="10"/>
      <c r="C619" s="9"/>
      <c r="D619" s="10"/>
      <c r="F619" s="9"/>
      <c r="G619" s="9"/>
      <c r="H619" s="4"/>
      <c r="I619" s="4"/>
    </row>
    <row r="620" spans="1:9" s="7" customFormat="1" ht="14.25">
      <c r="A620" s="9"/>
      <c r="B620" s="10"/>
      <c r="C620" s="9"/>
      <c r="D620" s="10"/>
      <c r="F620" s="9"/>
      <c r="G620" s="9"/>
      <c r="H620" s="4"/>
      <c r="I620" s="4"/>
    </row>
    <row r="621" spans="1:9" s="7" customFormat="1" ht="14.25">
      <c r="A621" s="9"/>
      <c r="B621" s="10"/>
      <c r="C621" s="9"/>
      <c r="D621" s="10"/>
      <c r="F621" s="9"/>
      <c r="G621" s="9"/>
      <c r="H621" s="4"/>
      <c r="I621" s="4"/>
    </row>
    <row r="622" spans="1:9" s="7" customFormat="1" ht="14.25">
      <c r="A622" s="9"/>
      <c r="B622" s="10"/>
      <c r="C622" s="9"/>
      <c r="D622" s="10"/>
      <c r="F622" s="9"/>
      <c r="G622" s="9"/>
      <c r="H622" s="4"/>
      <c r="I622" s="4"/>
    </row>
    <row r="623" spans="1:9" s="7" customFormat="1" ht="14.25">
      <c r="A623" s="9"/>
      <c r="B623" s="10"/>
      <c r="C623" s="9"/>
      <c r="D623" s="10"/>
      <c r="F623" s="9"/>
      <c r="G623" s="9"/>
      <c r="H623" s="4"/>
      <c r="I623" s="4"/>
    </row>
    <row r="624" spans="1:9" s="7" customFormat="1" ht="14.25">
      <c r="A624" s="9"/>
      <c r="B624" s="10"/>
      <c r="C624" s="9"/>
      <c r="D624" s="10"/>
      <c r="F624" s="9"/>
      <c r="G624" s="9"/>
      <c r="H624" s="4"/>
      <c r="I624" s="4"/>
    </row>
    <row r="625" spans="1:9" s="7" customFormat="1" ht="14.25">
      <c r="A625" s="9"/>
      <c r="B625" s="10"/>
      <c r="C625" s="9"/>
      <c r="D625" s="10"/>
      <c r="F625" s="9"/>
      <c r="G625" s="9"/>
      <c r="H625" s="4"/>
      <c r="I625" s="4"/>
    </row>
    <row r="626" spans="1:9" s="7" customFormat="1" ht="14.25">
      <c r="A626" s="9"/>
      <c r="B626" s="10"/>
      <c r="C626" s="9"/>
      <c r="D626" s="10"/>
      <c r="F626" s="9"/>
      <c r="G626" s="9"/>
      <c r="H626" s="4"/>
      <c r="I626" s="4"/>
    </row>
    <row r="627" spans="1:9" s="7" customFormat="1" ht="14.25">
      <c r="A627" s="9"/>
      <c r="B627" s="10"/>
      <c r="C627" s="9"/>
      <c r="D627" s="10"/>
      <c r="F627" s="9"/>
      <c r="G627" s="9"/>
      <c r="H627" s="4"/>
      <c r="I627" s="4"/>
    </row>
    <row r="628" spans="1:9" s="7" customFormat="1" ht="14.25">
      <c r="A628" s="9"/>
      <c r="B628" s="10"/>
      <c r="C628" s="9"/>
      <c r="D628" s="10"/>
      <c r="F628" s="9"/>
      <c r="G628" s="9"/>
      <c r="H628" s="4"/>
      <c r="I628" s="4"/>
    </row>
    <row r="629" spans="1:9" s="7" customFormat="1" ht="14.25">
      <c r="A629" s="9"/>
      <c r="B629" s="10"/>
      <c r="C629" s="9"/>
      <c r="D629" s="10"/>
      <c r="F629" s="9"/>
      <c r="G629" s="9"/>
      <c r="H629" s="4"/>
      <c r="I629" s="4"/>
    </row>
    <row r="630" spans="1:9" s="7" customFormat="1" ht="14.25">
      <c r="A630" s="9"/>
      <c r="B630" s="10"/>
      <c r="C630" s="9"/>
      <c r="D630" s="10"/>
      <c r="F630" s="9"/>
      <c r="G630" s="9"/>
      <c r="H630" s="4"/>
      <c r="I630" s="4"/>
    </row>
    <row r="631" spans="1:9" s="7" customFormat="1" ht="14.25">
      <c r="A631" s="9"/>
      <c r="B631" s="10"/>
      <c r="C631" s="9"/>
      <c r="D631" s="10"/>
      <c r="F631" s="9"/>
      <c r="G631" s="9"/>
      <c r="H631" s="4"/>
      <c r="I631" s="4"/>
    </row>
    <row r="632" spans="1:9" s="7" customFormat="1" ht="14.25">
      <c r="A632" s="9"/>
      <c r="B632" s="10"/>
      <c r="C632" s="9"/>
      <c r="D632" s="10"/>
      <c r="F632" s="9"/>
      <c r="G632" s="9"/>
      <c r="H632" s="4"/>
      <c r="I632" s="4"/>
    </row>
    <row r="633" spans="1:9" s="7" customFormat="1" ht="14.25">
      <c r="A633" s="9"/>
      <c r="B633" s="10"/>
      <c r="C633" s="9"/>
      <c r="D633" s="10"/>
      <c r="F633" s="9"/>
      <c r="G633" s="9"/>
      <c r="H633" s="4"/>
      <c r="I633" s="4"/>
    </row>
    <row r="634" spans="1:9" s="7" customFormat="1" ht="14.25">
      <c r="A634" s="9"/>
      <c r="B634" s="10"/>
      <c r="C634" s="9"/>
      <c r="D634" s="10"/>
      <c r="F634" s="9"/>
      <c r="G634" s="9"/>
      <c r="H634" s="4"/>
      <c r="I634" s="4"/>
    </row>
    <row r="635" spans="1:9" s="7" customFormat="1" ht="14.25">
      <c r="A635" s="9"/>
      <c r="B635" s="10"/>
      <c r="C635" s="9"/>
      <c r="D635" s="10"/>
      <c r="F635" s="9"/>
      <c r="G635" s="9"/>
      <c r="H635" s="4"/>
      <c r="I635" s="4"/>
    </row>
    <row r="636" spans="1:9" s="7" customFormat="1" ht="14.25">
      <c r="A636" s="9"/>
      <c r="B636" s="10"/>
      <c r="C636" s="9"/>
      <c r="D636" s="10"/>
      <c r="F636" s="9"/>
      <c r="G636" s="9"/>
      <c r="H636" s="4"/>
      <c r="I636" s="4"/>
    </row>
    <row r="637" spans="1:9" s="7" customFormat="1" ht="14.25">
      <c r="A637" s="9"/>
      <c r="B637" s="10"/>
      <c r="C637" s="9"/>
      <c r="D637" s="10"/>
      <c r="F637" s="9"/>
      <c r="G637" s="9"/>
      <c r="H637" s="4"/>
      <c r="I637" s="4"/>
    </row>
    <row r="638" spans="1:9" s="7" customFormat="1" ht="14.25">
      <c r="A638" s="9"/>
      <c r="B638" s="10"/>
      <c r="C638" s="9"/>
      <c r="D638" s="10"/>
      <c r="F638" s="9"/>
      <c r="G638" s="9"/>
      <c r="H638" s="4"/>
      <c r="I638" s="4"/>
    </row>
    <row r="639" spans="1:9" s="7" customFormat="1" ht="14.25">
      <c r="A639" s="9"/>
      <c r="B639" s="10"/>
      <c r="C639" s="9"/>
      <c r="D639" s="10"/>
      <c r="F639" s="9"/>
      <c r="G639" s="9"/>
      <c r="H639" s="4"/>
      <c r="I639" s="4"/>
    </row>
    <row r="640" spans="1:9" s="7" customFormat="1" ht="14.25">
      <c r="A640" s="9"/>
      <c r="B640" s="10"/>
      <c r="C640" s="9"/>
      <c r="D640" s="10"/>
      <c r="F640" s="9"/>
      <c r="G640" s="9"/>
      <c r="H640" s="4"/>
      <c r="I640" s="4"/>
    </row>
    <row r="641" spans="1:9" s="7" customFormat="1" ht="14.25">
      <c r="A641" s="9"/>
      <c r="B641" s="10"/>
      <c r="C641" s="9"/>
      <c r="D641" s="10"/>
      <c r="F641" s="9"/>
      <c r="G641" s="9"/>
      <c r="H641" s="4"/>
      <c r="I641" s="4"/>
    </row>
    <row r="642" spans="1:9" s="7" customFormat="1" ht="14.25">
      <c r="A642" s="9"/>
      <c r="B642" s="10"/>
      <c r="C642" s="9"/>
      <c r="D642" s="10"/>
      <c r="F642" s="9"/>
      <c r="G642" s="9"/>
      <c r="H642" s="4"/>
      <c r="I642" s="4"/>
    </row>
    <row r="643" spans="1:9" s="7" customFormat="1" ht="14.25">
      <c r="A643" s="9"/>
      <c r="B643" s="10"/>
      <c r="C643" s="9"/>
      <c r="D643" s="10"/>
      <c r="F643" s="9"/>
      <c r="G643" s="9"/>
      <c r="H643" s="4"/>
      <c r="I643" s="4"/>
    </row>
    <row r="644" spans="1:9" s="7" customFormat="1" ht="14.25">
      <c r="A644" s="9"/>
      <c r="B644" s="10"/>
      <c r="C644" s="9"/>
      <c r="D644" s="10"/>
      <c r="F644" s="9"/>
      <c r="G644" s="9"/>
      <c r="H644" s="4"/>
      <c r="I644" s="4"/>
    </row>
    <row r="645" spans="1:9" s="7" customFormat="1" ht="14.25">
      <c r="A645" s="9"/>
      <c r="B645" s="10"/>
      <c r="C645" s="9"/>
      <c r="D645" s="10"/>
      <c r="F645" s="9"/>
      <c r="G645" s="9"/>
      <c r="H645" s="4"/>
      <c r="I645" s="4"/>
    </row>
    <row r="646" spans="1:9" s="7" customFormat="1" ht="14.25">
      <c r="A646" s="9"/>
      <c r="B646" s="10"/>
      <c r="C646" s="9"/>
      <c r="D646" s="10"/>
      <c r="F646" s="9"/>
      <c r="G646" s="9"/>
      <c r="H646" s="4"/>
      <c r="I646" s="4"/>
    </row>
    <row r="647" spans="1:9" s="7" customFormat="1" ht="14.25">
      <c r="A647" s="9"/>
      <c r="B647" s="10"/>
      <c r="C647" s="9"/>
      <c r="D647" s="10"/>
      <c r="F647" s="9"/>
      <c r="G647" s="9"/>
      <c r="H647" s="4"/>
      <c r="I647" s="4"/>
    </row>
    <row r="648" spans="1:9" s="7" customFormat="1" ht="14.25">
      <c r="A648" s="9"/>
      <c r="B648" s="10"/>
      <c r="C648" s="9"/>
      <c r="D648" s="10"/>
      <c r="F648" s="9"/>
      <c r="G648" s="9"/>
      <c r="H648" s="4"/>
      <c r="I648" s="4"/>
    </row>
    <row r="649" spans="1:9" s="7" customFormat="1" ht="14.25">
      <c r="A649" s="9"/>
      <c r="B649" s="10"/>
      <c r="C649" s="9"/>
      <c r="D649" s="10"/>
      <c r="F649" s="9"/>
      <c r="G649" s="9"/>
      <c r="H649" s="4"/>
      <c r="I649" s="4"/>
    </row>
    <row r="650" spans="1:9" s="7" customFormat="1" ht="14.25">
      <c r="A650" s="9"/>
      <c r="B650" s="10"/>
      <c r="C650" s="9"/>
      <c r="D650" s="10"/>
      <c r="F650" s="9"/>
      <c r="G650" s="9"/>
      <c r="H650" s="4"/>
      <c r="I650" s="4"/>
    </row>
    <row r="651" spans="1:9" s="7" customFormat="1" ht="14.25">
      <c r="A651" s="9"/>
      <c r="B651" s="10"/>
      <c r="C651" s="9"/>
      <c r="D651" s="10"/>
      <c r="F651" s="9"/>
      <c r="G651" s="9"/>
      <c r="H651" s="4"/>
      <c r="I651" s="4"/>
    </row>
    <row r="652" spans="1:9" s="7" customFormat="1" ht="14.25">
      <c r="A652" s="9"/>
      <c r="B652" s="10"/>
      <c r="C652" s="9"/>
      <c r="D652" s="10"/>
      <c r="F652" s="9"/>
      <c r="G652" s="9"/>
      <c r="H652" s="4"/>
      <c r="I652" s="4"/>
    </row>
    <row r="653" spans="1:9" s="7" customFormat="1" ht="14.25">
      <c r="A653" s="9"/>
      <c r="B653" s="10"/>
      <c r="C653" s="9"/>
      <c r="D653" s="10"/>
      <c r="F653" s="9"/>
      <c r="G653" s="9"/>
      <c r="H653" s="4"/>
      <c r="I653" s="4"/>
    </row>
    <row r="654" spans="1:9" s="7" customFormat="1" ht="14.25">
      <c r="A654" s="9"/>
      <c r="B654" s="10"/>
      <c r="C654" s="9"/>
      <c r="D654" s="10"/>
      <c r="F654" s="9"/>
      <c r="G654" s="9"/>
      <c r="H654" s="4"/>
      <c r="I654" s="4"/>
    </row>
    <row r="655" spans="1:9" s="7" customFormat="1" ht="14.25">
      <c r="A655" s="9"/>
      <c r="B655" s="10"/>
      <c r="C655" s="9"/>
      <c r="D655" s="10"/>
      <c r="F655" s="9"/>
      <c r="G655" s="9"/>
      <c r="H655" s="4"/>
      <c r="I655" s="4"/>
    </row>
    <row r="656" spans="1:9" s="7" customFormat="1" ht="14.25">
      <c r="A656" s="9"/>
      <c r="B656" s="10"/>
      <c r="C656" s="9"/>
      <c r="D656" s="10"/>
      <c r="F656" s="9"/>
      <c r="G656" s="9"/>
      <c r="H656" s="4"/>
      <c r="I656" s="4"/>
    </row>
    <row r="657" spans="1:9" s="7" customFormat="1" ht="14.25">
      <c r="A657" s="9"/>
      <c r="B657" s="10"/>
      <c r="C657" s="9"/>
      <c r="D657" s="10"/>
      <c r="F657" s="9"/>
      <c r="G657" s="9"/>
      <c r="H657" s="4"/>
      <c r="I657" s="4"/>
    </row>
    <row r="658" spans="1:9" s="7" customFormat="1" ht="14.25">
      <c r="A658" s="9"/>
      <c r="B658" s="10"/>
      <c r="C658" s="9"/>
      <c r="D658" s="10"/>
      <c r="F658" s="9"/>
      <c r="G658" s="9"/>
      <c r="H658" s="4"/>
      <c r="I658" s="4"/>
    </row>
    <row r="659" spans="1:9" s="7" customFormat="1" ht="14.25">
      <c r="A659" s="9"/>
      <c r="B659" s="10"/>
      <c r="C659" s="9"/>
      <c r="D659" s="10"/>
      <c r="F659" s="9"/>
      <c r="G659" s="9"/>
      <c r="H659" s="4"/>
      <c r="I659" s="4"/>
    </row>
    <row r="660" spans="1:9" s="7" customFormat="1" ht="14.25">
      <c r="A660" s="9"/>
      <c r="B660" s="10"/>
      <c r="C660" s="9"/>
      <c r="D660" s="10"/>
      <c r="F660" s="9"/>
      <c r="G660" s="9"/>
      <c r="H660" s="4"/>
      <c r="I660" s="4"/>
    </row>
    <row r="661" spans="1:9" s="7" customFormat="1" ht="14.25">
      <c r="A661" s="9"/>
      <c r="B661" s="10"/>
      <c r="C661" s="9"/>
      <c r="D661" s="10"/>
      <c r="F661" s="9"/>
      <c r="G661" s="9"/>
      <c r="H661" s="4"/>
      <c r="I661" s="4"/>
    </row>
    <row r="662" spans="1:9" s="7" customFormat="1" ht="14.25">
      <c r="A662" s="9"/>
      <c r="B662" s="10"/>
      <c r="C662" s="9"/>
      <c r="D662" s="10"/>
      <c r="F662" s="9"/>
      <c r="G662" s="9"/>
      <c r="H662" s="4"/>
      <c r="I662" s="4"/>
    </row>
    <row r="663" spans="1:9" s="7" customFormat="1" ht="14.25">
      <c r="A663" s="9"/>
      <c r="B663" s="10"/>
      <c r="C663" s="9"/>
      <c r="D663" s="10"/>
      <c r="F663" s="9"/>
      <c r="G663" s="9"/>
      <c r="H663" s="4"/>
      <c r="I663" s="4"/>
    </row>
    <row r="664" spans="1:9" s="7" customFormat="1" ht="14.25">
      <c r="A664" s="9"/>
      <c r="B664" s="10"/>
      <c r="C664" s="9"/>
      <c r="D664" s="10"/>
      <c r="F664" s="9"/>
      <c r="G664" s="9"/>
      <c r="H664" s="4"/>
      <c r="I664" s="4"/>
    </row>
    <row r="665" spans="1:9" s="7" customFormat="1" ht="14.25">
      <c r="A665" s="9"/>
      <c r="B665" s="10"/>
      <c r="C665" s="9"/>
      <c r="D665" s="10"/>
      <c r="F665" s="9"/>
      <c r="G665" s="9"/>
      <c r="H665" s="4"/>
      <c r="I665" s="4"/>
    </row>
    <row r="666" spans="1:9" s="7" customFormat="1" ht="14.25">
      <c r="A666" s="9"/>
      <c r="B666" s="10"/>
      <c r="C666" s="9"/>
      <c r="D666" s="10"/>
      <c r="F666" s="9"/>
      <c r="G666" s="9"/>
      <c r="H666" s="4"/>
      <c r="I666" s="4"/>
    </row>
    <row r="667" spans="1:9" s="7" customFormat="1" ht="14.25">
      <c r="A667" s="9"/>
      <c r="B667" s="10"/>
      <c r="C667" s="9"/>
      <c r="D667" s="10"/>
      <c r="F667" s="9"/>
      <c r="G667" s="9"/>
      <c r="H667" s="4"/>
      <c r="I667" s="4"/>
    </row>
    <row r="668" spans="1:9" s="7" customFormat="1" ht="14.25">
      <c r="A668" s="9"/>
      <c r="B668" s="10"/>
      <c r="C668" s="9"/>
      <c r="D668" s="10"/>
      <c r="F668" s="9"/>
      <c r="G668" s="9"/>
      <c r="H668" s="4"/>
      <c r="I668" s="4"/>
    </row>
    <row r="669" spans="1:9" s="7" customFormat="1" ht="14.25">
      <c r="A669" s="9"/>
      <c r="B669" s="10"/>
      <c r="C669" s="9"/>
      <c r="D669" s="10"/>
      <c r="F669" s="9"/>
      <c r="G669" s="9"/>
      <c r="H669" s="4"/>
      <c r="I669" s="4"/>
    </row>
    <row r="670" spans="1:9" s="7" customFormat="1" ht="14.25">
      <c r="A670" s="9"/>
      <c r="B670" s="10"/>
      <c r="C670" s="9"/>
      <c r="D670" s="10"/>
      <c r="F670" s="9"/>
      <c r="G670" s="9"/>
      <c r="H670" s="4"/>
      <c r="I670" s="4"/>
    </row>
    <row r="671" spans="1:9" s="7" customFormat="1" ht="14.25">
      <c r="A671" s="9"/>
      <c r="B671" s="10"/>
      <c r="C671" s="9"/>
      <c r="D671" s="10"/>
      <c r="F671" s="9"/>
      <c r="G671" s="9"/>
      <c r="H671" s="4"/>
      <c r="I671" s="4"/>
    </row>
    <row r="672" spans="1:9" s="7" customFormat="1" ht="14.25">
      <c r="A672" s="9"/>
      <c r="B672" s="10"/>
      <c r="C672" s="9"/>
      <c r="D672" s="10"/>
      <c r="F672" s="9"/>
      <c r="G672" s="9"/>
      <c r="H672" s="4"/>
      <c r="I672" s="4"/>
    </row>
    <row r="673" spans="1:9" s="7" customFormat="1" ht="14.25">
      <c r="A673" s="9"/>
      <c r="B673" s="10"/>
      <c r="C673" s="9"/>
      <c r="D673" s="10"/>
      <c r="F673" s="9"/>
      <c r="G673" s="9"/>
      <c r="H673" s="4"/>
      <c r="I673" s="4"/>
    </row>
    <row r="674" spans="1:9" s="7" customFormat="1" ht="14.25">
      <c r="A674" s="9"/>
      <c r="B674" s="10"/>
      <c r="C674" s="9"/>
      <c r="D674" s="10"/>
      <c r="F674" s="9"/>
      <c r="G674" s="9"/>
      <c r="H674" s="4"/>
      <c r="I674" s="4"/>
    </row>
    <row r="675" spans="1:9" s="7" customFormat="1" ht="14.25">
      <c r="A675" s="9"/>
      <c r="B675" s="10"/>
      <c r="C675" s="9"/>
      <c r="D675" s="10"/>
      <c r="F675" s="9"/>
      <c r="G675" s="9"/>
      <c r="H675" s="4"/>
      <c r="I675" s="4"/>
    </row>
    <row r="676" spans="1:9" s="7" customFormat="1" ht="14.25">
      <c r="A676" s="9"/>
      <c r="B676" s="10"/>
      <c r="C676" s="9"/>
      <c r="D676" s="10"/>
      <c r="F676" s="9"/>
      <c r="G676" s="9"/>
      <c r="H676" s="4"/>
      <c r="I676" s="4"/>
    </row>
    <row r="677" spans="1:9" s="7" customFormat="1" ht="14.25">
      <c r="A677" s="9"/>
      <c r="B677" s="10"/>
      <c r="C677" s="9"/>
      <c r="D677" s="10"/>
      <c r="F677" s="9"/>
      <c r="G677" s="9"/>
      <c r="H677" s="4"/>
      <c r="I677" s="4"/>
    </row>
    <row r="678" spans="1:9" s="7" customFormat="1" ht="14.25">
      <c r="A678" s="9"/>
      <c r="B678" s="10"/>
      <c r="C678" s="9"/>
      <c r="D678" s="10"/>
      <c r="F678" s="9"/>
      <c r="G678" s="9"/>
      <c r="H678" s="4"/>
      <c r="I678" s="4"/>
    </row>
    <row r="679" spans="1:9" s="7" customFormat="1" ht="14.25">
      <c r="A679" s="9"/>
      <c r="B679" s="10"/>
      <c r="C679" s="9"/>
      <c r="D679" s="10"/>
      <c r="F679" s="9"/>
      <c r="G679" s="9"/>
      <c r="H679" s="4"/>
      <c r="I679" s="4"/>
    </row>
  </sheetData>
  <sheetProtection/>
  <mergeCells count="13">
    <mergeCell ref="A33:B33"/>
    <mergeCell ref="D136:E136"/>
    <mergeCell ref="A23:F23"/>
    <mergeCell ref="A28:F28"/>
    <mergeCell ref="A29:F29"/>
    <mergeCell ref="A32:F32"/>
    <mergeCell ref="A30:C30"/>
    <mergeCell ref="A3:F3"/>
    <mergeCell ref="A4:F4"/>
    <mergeCell ref="B6:D6"/>
    <mergeCell ref="A24:B24"/>
    <mergeCell ref="A25:B25"/>
    <mergeCell ref="A26:B2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2013-12-19T21:12:07Z</dcterms:created>
  <dcterms:modified xsi:type="dcterms:W3CDTF">2020-01-02T04:58:23Z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