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6152" windowHeight="10236" tabRatio="670" activeTab="0"/>
  </bookViews>
  <sheets>
    <sheet name="Index" sheetId="1" r:id="rId1"/>
    <sheet name="400 Richest" sheetId="2" r:id="rId2"/>
    <sheet name="QE Purchases" sheetId="3" r:id="rId3"/>
    <sheet name="Bond Market" sheetId="4" r:id="rId4"/>
    <sheet name="GDP" sheetId="5" r:id="rId5"/>
    <sheet name="Stock Market" sheetId="6" r:id="rId6"/>
    <sheet name="Household income" sheetId="7" r:id="rId7"/>
  </sheets>
  <definedNames/>
  <calcPr fullCalcOnLoad="1"/>
</workbook>
</file>

<file path=xl/sharedStrings.xml><?xml version="1.0" encoding="utf-8"?>
<sst xmlns="http://schemas.openxmlformats.org/spreadsheetml/2006/main" count="356" uniqueCount="235">
  <si>
    <t>Average</t>
  </si>
  <si>
    <t>Calculated by Just Facts</t>
  </si>
  <si>
    <t>Year</t>
  </si>
  <si>
    <t>May</t>
  </si>
  <si>
    <t>June</t>
  </si>
  <si>
    <t>July</t>
  </si>
  <si>
    <t>2013 Bond Market</t>
  </si>
  <si>
    <t xml:space="preserve"> Issuance (billions)</t>
  </si>
  <si>
    <t>Average Daily Trading Volume (billions)</t>
  </si>
  <si>
    <t>Annual Trading Volume (billions)</t>
  </si>
  <si>
    <t>Annual Trading Volume / Issuance</t>
  </si>
  <si>
    <t>Annual Trading Volume / GDP</t>
  </si>
  <si>
    <t>Dataset: "US Bond Market Issuance and Outstanding." Securities Industry and Financial Markets Association. Updated September 18, 2014. http://www.sifma.org/uploadedFiles/Research/Statistics/StatisticsFiles/CM-US-Bond-Market-SIFMA.xls?n=68459</t>
  </si>
  <si>
    <t>"Issuance in the U.S. Bond Markets (USD Billions) ... 2013 Total [=] 6,408.4"</t>
  </si>
  <si>
    <t>"Outstanding U.S. Bond Market Debt ($ Billions) ... 2007 [=] 31,714.4"</t>
  </si>
  <si>
    <t>"U.S. Bond Markets Average Daily Trading Volume (USD Billions) ... Total [=] 809.4"</t>
  </si>
  <si>
    <t>Dataset: "US Bond Market Trading Volume." Securities Industry and Financial Markets Association. Updated September 5, 2014. http://www.sifma.org/uploadedFiles/Research/Statistics/StatisticsFiles/CM-US-Bond-Market-Trading-Volume-SIFMA.xls?n=00429</t>
  </si>
  <si>
    <t>Report: "The Microstructure of a U.S. Treasury ECN: The BrokerTec Platform." By Michael J. Fleming, Bruce Mizrach, and Giang Nguyen. Federal Reserve Bank of New York, July 2009, Revised May 2014. http://www.newyorkfed.org/research/staff_reports/sr381.pdf</t>
  </si>
  <si>
    <t>Page 54: "... 250 trading days per year...."</t>
  </si>
  <si>
    <t>Dataset: "Table 1.1.5. Gross Domestic Product." U.S. Department of Commerce, Bureau of Economic Analysis. Last revised August 28, 2014. http://www.bea.gov/iTable/iTable.cfm?ReqID=9&amp;step=1</t>
  </si>
  <si>
    <t>"[Billions of dollars] Seasonally adjusted at annual rates ... Line 1: "Gross Domestic Product … 2007 [=] 14,477.6 ... 2013 [=] 16,768.1"</t>
  </si>
  <si>
    <t>2007 Bond Market</t>
  </si>
  <si>
    <t>Outstanding / GDP</t>
  </si>
  <si>
    <t>Outstanding  (billions</t>
  </si>
  <si>
    <t>STOCK MARKET PERFORMANCE INDICES (End of Period)</t>
  </si>
  <si>
    <t xml:space="preserve">         STOCK MARKET VOLUME (Daily Avg., Mils. of Shares.)</t>
  </si>
  <si>
    <t>VALUE TRADED  (Daily Avg., $ Bils.)</t>
  </si>
  <si>
    <t>Dow Jones Industrial Average</t>
  </si>
  <si>
    <t>S&amp;P 500</t>
  </si>
  <si>
    <t>NYSE Composite</t>
  </si>
  <si>
    <t>NASDAQ Composite</t>
  </si>
  <si>
    <t>NYSE</t>
  </si>
  <si>
    <t>AMEX/ARCA*</t>
  </si>
  <si>
    <t>NASDAQ</t>
  </si>
  <si>
    <t>BATS**</t>
  </si>
  <si>
    <t>DirectEdge</t>
  </si>
  <si>
    <t xml:space="preserve"> </t>
  </si>
  <si>
    <t>Jan</t>
  </si>
  <si>
    <t>Feb</t>
  </si>
  <si>
    <t>Mar</t>
  </si>
  <si>
    <t>Apr</t>
  </si>
  <si>
    <t>Aug</t>
  </si>
  <si>
    <t>Sept</t>
  </si>
  <si>
    <t>Oct</t>
  </si>
  <si>
    <t>Nov</t>
  </si>
  <si>
    <t>Dec</t>
  </si>
  <si>
    <t>YTD '13</t>
  </si>
  <si>
    <t>YTD '14</t>
  </si>
  <si>
    <t>% Change</t>
  </si>
  <si>
    <t>Dataset: "US Equity Stats." Securities Industry and Financial Markets Association. Updated August 8, 2014. http://www.sifma.org/uploadedFiles/Research/Statistics/StatisticsFiles/CM-US-Equity-SIFMA.xls?n=37445</t>
  </si>
  <si>
    <t>Table 1.1.5. Gross Domestic Product</t>
  </si>
  <si>
    <t>[Billions of dollars]</t>
  </si>
  <si>
    <t>Bureau of Economic Analysis</t>
  </si>
  <si>
    <t>Last Revised on: August 28, 2014 - Next Release Date September 26, 2014</t>
  </si>
  <si>
    <t>Line</t>
  </si>
  <si>
    <t> </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</si>
  <si>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</si>
  <si>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</si>
  <si>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</si>
  <si>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</si>
  <si>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</si>
  <si>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</si>
  <si>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</si>
  <si>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</si>
  <si>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</si>
  <si>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</si>
  <si>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</si>
  <si>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</si>
  <si>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</si>
  <si>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</si>
  <si>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</si>
  <si>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</si>
  <si>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</si>
  <si>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</si>
  <si>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</si>
  <si>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</si>
  <si>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</si>
  <si>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</si>
  <si>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</si>
  <si>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</si>
  <si>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</si>
  <si>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</si>
  <si>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</si>
  <si>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</si>
  <si>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</si>
  <si>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</si>
  <si>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</si>
  <si>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</si>
  <si>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</si>
  <si>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</si>
  <si>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</si>
  <si>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</si>
  <si>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</si>
  <si>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</si>
  <si>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</si>
  <si>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</si>
  <si>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</si>
  <si>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</si>
  <si>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</si>
  <si>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</si>
  <si>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</si>
  <si>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</si>
  <si>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</si>
  <si>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</si>
  <si>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</si>
  <si>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</si>
  <si>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</si>
  <si>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</si>
  <si>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</si>
  <si>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</si>
  <si>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</si>
  <si>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</si>
  <si>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</si>
  <si>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</si>
  <si>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</si>
  <si>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</si>
  <si>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</si>
  <si>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</si>
  <si>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</si>
  <si>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</si>
  <si>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</si>
  <si>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</si>
  <si>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</si>
  <si>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</si>
  <si>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</si>
  <si>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</si>
  <si>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</si>
  <si>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</si>
  <si>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</si>
  <si>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</si>
  <si>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</si>
  <si>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</si>
  <si>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</si>
  <si>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</si>
  <si>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</si>
  <si>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</si>
  <si>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</si>
  <si>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</si>
  <si>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</si>
  <si>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</si>
  <si>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</si>
  <si>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t>
  </si>
  <si>
    <t xml:space="preserve">    Gross domestic product</t>
  </si>
  <si>
    <t>2</t>
  </si>
  <si>
    <t>Personal consumption expenditures</t>
  </si>
  <si>
    <t>3</t>
  </si>
  <si>
    <t xml:space="preserve">  Goods</t>
  </si>
  <si>
    <t>4</t>
  </si>
  <si>
    <t xml:space="preserve">    Durable goods</t>
  </si>
  <si>
    <t>5</t>
  </si>
  <si>
    <t xml:space="preserve">    Nondurable goods</t>
  </si>
  <si>
    <t>6</t>
  </si>
  <si>
    <t xml:space="preserve">  Services</t>
  </si>
  <si>
    <t>7</t>
  </si>
  <si>
    <t>Gross private domestic investment</t>
  </si>
  <si>
    <t>8</t>
  </si>
  <si>
    <t xml:space="preserve">  Fixed investment</t>
  </si>
  <si>
    <t>9</t>
  </si>
  <si>
    <t xml:space="preserve">    Nonresidential</t>
  </si>
  <si>
    <t>10</t>
  </si>
  <si>
    <t xml:space="preserve">      Structures</t>
  </si>
  <si>
    <t>11</t>
  </si>
  <si>
    <t xml:space="preserve">      Equipment</t>
  </si>
  <si>
    <t>12</t>
  </si>
  <si>
    <t xml:space="preserve">      Intellectual property products</t>
  </si>
  <si>
    <t>13</t>
  </si>
  <si>
    <t xml:space="preserve">    Residential</t>
  </si>
  <si>
    <t>14</t>
  </si>
  <si>
    <t xml:space="preserve">  Change in private inventories</t>
  </si>
  <si>
    <t>15</t>
  </si>
  <si>
    <t>Net exports of goods and services</t>
  </si>
  <si>
    <t>16</t>
  </si>
  <si>
    <t xml:space="preserve">  Exports</t>
  </si>
  <si>
    <t>17</t>
  </si>
  <si>
    <t xml:space="preserve">    Goods</t>
  </si>
  <si>
    <t>18</t>
  </si>
  <si>
    <t xml:space="preserve">    Services</t>
  </si>
  <si>
    <t>19</t>
  </si>
  <si>
    <t xml:space="preserve">  Imports</t>
  </si>
  <si>
    <t>20</t>
  </si>
  <si>
    <t>21</t>
  </si>
  <si>
    <t>22</t>
  </si>
  <si>
    <t>Government consumption expenditures and gross investment</t>
  </si>
  <si>
    <t>23</t>
  </si>
  <si>
    <t xml:space="preserve">  Federal</t>
  </si>
  <si>
    <t>24</t>
  </si>
  <si>
    <t xml:space="preserve">    National defense</t>
  </si>
  <si>
    <t>25</t>
  </si>
  <si>
    <t xml:space="preserve">    Nondefense</t>
  </si>
  <si>
    <t>26</t>
  </si>
  <si>
    <t xml:space="preserve">  State and local</t>
  </si>
  <si>
    <t>Dataset: "Table 1.1.5. Gross Domestic Product [Billions of dollars] Seasonally adjusted at annual rates." U.S. Department of Commerce, Bureau of Economic Analysis. Last revised August 28, 2014. http://www.bea.gov/iTable/iTable.cfm?ReqID=9&amp;step=1</t>
  </si>
  <si>
    <t>DJIA / GDP (billions)</t>
  </si>
  <si>
    <t>GDP</t>
  </si>
  <si>
    <t>[Billions of dollars] Seasonally adjusted at annual rates</t>
  </si>
  <si>
    <t>2014</t>
  </si>
  <si>
    <t>I</t>
  </si>
  <si>
    <t>II</t>
  </si>
  <si>
    <t xml:space="preserve">DJIA / GDP (billions) Relative to Average from 1990-2013 </t>
  </si>
  <si>
    <t>2013 DOLLARS</t>
  </si>
  <si>
    <t>Lowest
fifth</t>
  </si>
  <si>
    <t>Second
fifth</t>
  </si>
  <si>
    <t>Third
fifth</t>
  </si>
  <si>
    <t>Fourth
fifth</t>
  </si>
  <si>
    <t>Highest
fifth</t>
  </si>
  <si>
    <t>Top 5
percent</t>
  </si>
  <si>
    <t>(Households as of March of the following year.  Income in 2013 CPI-U-RS adjusted dollars (28))</t>
  </si>
  <si>
    <t>Table H-3: "Mean Household Income Received by Each Fifth and Top 5 Percent." U.S. Census Bureau, September 2014. http://www.census.gov/hhes/www/income/data/historical/household/2013/h03AR.xls</t>
  </si>
  <si>
    <t>Data and calculations for "Quantitative Easing: Who wins and who loses?"</t>
  </si>
  <si>
    <t>Source: Stanford CPI (using data from Forbes.com)</t>
  </si>
  <si>
    <t>All (CPI-adjusted billion $)</t>
  </si>
  <si>
    <t>Dataset: "Mean Net Worth of the Forbes 400 Richest People In America." Recession Trends (a collaboration of the Russell Sage Foundation and Stanford Center on Poverty and Inequality), May 2, 2014. http://thedata.harvard.edu/dvn/dv/recessiontrends/faces/viz/ExploreDataPage.xhtml?fileId=2361255</t>
  </si>
  <si>
    <t>Change from 2009</t>
  </si>
  <si>
    <t>Report: "Factors Affecting Reserve Balances of Depository Institutions and Condition Statement of Federal Reserve Banks." U.S. Federal Reserve, December 29, 2008. http://www.federalreserve.gov/releases/h41/20081229/h41.pdf</t>
  </si>
  <si>
    <t>"Millions of dollars ... Averages of daily figures ... Week ended Dec 24, 2008 ... Reserve Bank credit ... Securities held outright ... U.S. Treasury [=] 476,067 ... Mortgage-backed securities [=] 1,678,313"</t>
  </si>
  <si>
    <t>Treasury Securities</t>
  </si>
  <si>
    <t>Mortgage-Backed Securities</t>
  </si>
  <si>
    <t>Sep 3, 2014</t>
  </si>
  <si>
    <t>Week ended</t>
  </si>
  <si>
    <t>Federal Reserve Assets 
(Millions $, Averages of daily figures)</t>
  </si>
  <si>
    <t xml:space="preserve">Report: "Factors Affecting Reserve Balances of Depository Institutions and Condition Statement of Federal Reserve Banks." U.S. Federal Reserve, September 4, 2014. http://www.federalreserve.gov/releases/h41/20140904/h41.pdf
"Millions of dollars ... Averages of daily figures ... Securities held outright ... Week ended Sep 3, 2014 ... Reserve Bank credit ... U.S. Treasury [=] 2,436,986 ... Mortgage-backed securities [=] 1,678,313"
</t>
  </si>
  <si>
    <t>Growth</t>
  </si>
  <si>
    <t>Dec 24, 2008 †</t>
  </si>
  <si>
    <t>‡</t>
  </si>
  <si>
    <t>† Paper: "Did the Federal Reserve's MBS Purchase Program Lower Mortgage Rates?" By Diana Hancock and Wayne Passmore." Board of Governors of the Federal Reserve System, January 5, 2011. http://www.federalreserve.gov/pubs/feds/2011/201101/</t>
  </si>
  <si>
    <t>"Because consultation with market participants was necessary to work out the operational details of the Federal Reserve MBS purchase program, there was a fairly long delay between the announcement of, and implementation of, the Federal Reserve's intervention into MBS markets. As a result, the Federal Reserve did not actually begin purchasing MBS until the first weeks of January 2009."</t>
  </si>
  <si>
    <t>Testimony: "Federal Reserve's exit strategy." By Ben S. Bernanke (Federal Reserve Chairman). U.S. House of Representatives, Committee on Financial Services, February 10, 2010. http://www.federalreserve.gov/newsevents/testimony/bernanke20100210a.htm</t>
  </si>
  <si>
    <t>"In summary, to help stabilize financial markets and to mitigate the effects of the crisis on the economy, the Federal Reserve established a number of temporary lending programs. Under nearly all of the programs, only short-term credit, with maturities of 90 days or less, was extended, and under all of the programs credit was overcollateralized or otherwise secured as required by law. The Federal Reserve believes that these programs were effective in supporting the functioning of financial markets and in helping to promote a resumption of economic growth. The Federal Reserve has borne no loss on these operations thus far and anticipates no loss in the future. The exit from these programs is substantially complete: Total credit outstanding under all programs, including the regular discount window, has fallen sharply from a peak of $1-1/2 trillion around year-end 2008 to about $110 billion last week."</t>
  </si>
  <si>
    <t>‡ NOTE: The Fed's assets (a.k.a. balance sheet) began to grow before January 2009, because the Fed began making short-term purchases of various securities to help financial markets. However, these assets wash out of the totals for QE purchases because they were mostly sold within 90 days.</t>
  </si>
  <si>
    <t>From 2009 through 2013, the inflation-adjusted mean net worth of Forbes 400 Richest People in America increased from $3.4 to $5.1 billion, or by 50%.</t>
  </si>
  <si>
    <t>Through QE, the Fed has purchased $1.7 trillion of mortgage-backed assets and nearly two trillion dollars of federal debt.</t>
  </si>
  <si>
    <t xml:space="preserve">Relative to the size of the U.S. economy, at of the end of 2013 the Dow Jones Industrial Average was 25% above its average since 1990. </t>
  </si>
  <si>
    <t>Inflation-adjusted middle-class income fell during the recession, continued to fall even after the recession ended in 2009, and has scarcely rebounded since then.</t>
  </si>
  <si>
    <t>During 2013, the U.S. bond market issued $6.4 trillion in new bonds, and investors bought and sold $202 trillion of bonds, or more than 12 times the size of the entire U.S. economy.</t>
  </si>
  <si>
    <t>At the end of 2007, the U.S. bond market was worth $32 trillion, or more than twice the size of the U.S. economy.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</si>
</sst>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0.000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quot;$&quot;#,##0"/>
    <numFmt numFmtId="174" formatCode="&quot;$&quot;#,##0.0"/>
    <numFmt numFmtId="175" formatCode="General_)"/>
    <numFmt numFmtId="176" formatCode="#,##0.0"/>
    <numFmt numFmtId="177" formatCode="#,##0.0\ ;\(#,##0.0\)"/>
    <numFmt numFmtId="178" formatCode="\$#,##0"/>
  </numFmts>
  <fonts count="7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Geneva"/>
      <family val="0"/>
    </font>
    <font>
      <b/>
      <sz val="12"/>
      <name val="Helv"/>
      <family val="0"/>
    </font>
    <font>
      <b/>
      <sz val="15"/>
      <color indexed="62"/>
      <name val="Calibri"/>
      <family val="2"/>
    </font>
    <font>
      <b/>
      <sz val="13"/>
      <color indexed="62"/>
      <name val="Calibri"/>
      <family val="2"/>
    </font>
    <font>
      <b/>
      <sz val="11"/>
      <color indexed="62"/>
      <name val="Calibri"/>
      <family val="2"/>
    </font>
    <font>
      <sz val="10"/>
      <name val="N Helvetica Narrow"/>
      <family val="0"/>
    </font>
    <font>
      <b/>
      <sz val="18"/>
      <color indexed="62"/>
      <name val="Cambri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20"/>
      <color indexed="8"/>
      <name val="Times New Roman"/>
      <family val="1"/>
    </font>
    <font>
      <b/>
      <sz val="20"/>
      <name val="Times New Roman"/>
      <family val="1"/>
    </font>
    <font>
      <sz val="20"/>
      <name val="Times New Roman"/>
      <family val="1"/>
    </font>
    <font>
      <b/>
      <sz val="9"/>
      <color indexed="8"/>
      <name val="Times New Roman"/>
      <family val="1"/>
    </font>
    <font>
      <b/>
      <sz val="9"/>
      <color indexed="12"/>
      <name val="Times New Roman"/>
      <family val="1"/>
    </font>
    <font>
      <sz val="9"/>
      <name val="Times New Roman"/>
      <family val="1"/>
    </font>
    <font>
      <b/>
      <sz val="9"/>
      <name val="Times New Roman"/>
      <family val="1"/>
    </font>
    <font>
      <sz val="9"/>
      <color indexed="8"/>
      <name val="Times New Roman"/>
      <family val="1"/>
    </font>
    <font>
      <b/>
      <u val="single"/>
      <sz val="9"/>
      <name val="Times New Roman"/>
      <family val="1"/>
    </font>
    <font>
      <b/>
      <sz val="14"/>
      <name val="Arial"/>
      <family val="2"/>
    </font>
    <font>
      <sz val="13"/>
      <name val="Arial"/>
      <family val="2"/>
    </font>
    <font>
      <b/>
      <sz val="10"/>
      <color indexed="9"/>
      <name val="Arial"/>
      <family val="2"/>
    </font>
    <font>
      <b/>
      <sz val="10"/>
      <name val="Arial"/>
      <family val="2"/>
    </font>
    <font>
      <u val="single"/>
      <sz val="10"/>
      <color indexed="20"/>
      <name val="Arial"/>
      <family val="0"/>
    </font>
    <font>
      <u val="single"/>
      <sz val="10"/>
      <color indexed="12"/>
      <name val="Arial"/>
      <family val="2"/>
    </font>
    <font>
      <u val="single"/>
      <sz val="11"/>
      <color indexed="12"/>
      <name val="Calibri"/>
      <family val="2"/>
    </font>
    <font>
      <u val="single"/>
      <sz val="10"/>
      <color indexed="12"/>
      <name val="N Helvetica Narrow"/>
      <family val="0"/>
    </font>
    <font>
      <sz val="20"/>
      <color indexed="8"/>
      <name val="Times New Roman"/>
      <family val="1"/>
    </font>
    <font>
      <sz val="9"/>
      <color indexed="17"/>
      <name val="Times New Roman"/>
      <family val="1"/>
    </font>
    <font>
      <sz val="11"/>
      <name val="Calibri"/>
      <family val="2"/>
    </font>
    <font>
      <b/>
      <sz val="11"/>
      <name val="Calibri"/>
      <family val="2"/>
    </font>
    <font>
      <b/>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u val="single"/>
      <sz val="10"/>
      <color theme="10"/>
      <name val="N Helvetica Narrow"/>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theme="1"/>
      <name val="Times New Roman"/>
      <family val="1"/>
    </font>
    <font>
      <sz val="9"/>
      <color theme="1"/>
      <name val="Times New Roman"/>
      <family val="1"/>
    </font>
    <font>
      <sz val="9"/>
      <color rgb="FF00B050"/>
      <name val="Times New Roman"/>
      <family val="1"/>
    </font>
  </fonts>
  <fills count="60">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indexed="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thin">
        <color rgb="FFAAC1D9"/>
      </right>
      <top>
        <color indexed="63"/>
      </top>
      <bottom style="thin">
        <color rgb="FFAAC1D9"/>
      </bottom>
    </border>
    <border>
      <left style="thin"/>
      <right>
        <color indexed="63"/>
      </right>
      <top>
        <color indexed="63"/>
      </top>
      <bottom>
        <color indexed="63"/>
      </bottom>
    </border>
  </borders>
  <cellStyleXfs count="619">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1" fillId="3"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1" fillId="6"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1" fillId="9"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1" fillId="3"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1" fillId="14"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1" fillId="14"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1" fillId="9"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1" fillId="6"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1" fillId="6"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1" fillId="21"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1" fillId="17"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1" fillId="18"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1" fillId="18"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1" fillId="21"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8" fillId="27" borderId="0" applyNumberFormat="0" applyBorder="0" applyAlignment="0" applyProtection="0"/>
    <xf numFmtId="0" fontId="2" fillId="28" borderId="0" applyNumberFormat="0" applyBorder="0" applyAlignment="0" applyProtection="0"/>
    <xf numFmtId="0" fontId="48"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48" fillId="30" borderId="0" applyNumberFormat="0" applyBorder="0" applyAlignment="0" applyProtection="0"/>
    <xf numFmtId="0" fontId="2" fillId="6" borderId="0" applyNumberFormat="0" applyBorder="0" applyAlignment="0" applyProtection="0"/>
    <xf numFmtId="0" fontId="48" fillId="30"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8" fillId="31" borderId="0" applyNumberFormat="0" applyBorder="0" applyAlignment="0" applyProtection="0"/>
    <xf numFmtId="0" fontId="2" fillId="21" borderId="0" applyNumberFormat="0" applyBorder="0" applyAlignment="0" applyProtection="0"/>
    <xf numFmtId="0" fontId="48" fillId="3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48" fillId="32" borderId="0" applyNumberFormat="0" applyBorder="0" applyAlignment="0" applyProtection="0"/>
    <xf numFmtId="0" fontId="2" fillId="17" borderId="0" applyNumberFormat="0" applyBorder="0" applyAlignment="0" applyProtection="0"/>
    <xf numFmtId="0" fontId="48" fillId="3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3" borderId="0" applyNumberFormat="0" applyBorder="0" applyAlignment="0" applyProtection="0"/>
    <xf numFmtId="0" fontId="2" fillId="17" borderId="0" applyNumberFormat="0" applyBorder="0" applyAlignment="0" applyProtection="0"/>
    <xf numFmtId="0" fontId="48" fillId="34" borderId="0" applyNumberFormat="0" applyBorder="0" applyAlignment="0" applyProtection="0"/>
    <xf numFmtId="0" fontId="2" fillId="28" borderId="0" applyNumberFormat="0" applyBorder="0" applyAlignment="0" applyProtection="0"/>
    <xf numFmtId="0" fontId="48" fillId="3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8" fillId="35" borderId="0" applyNumberFormat="0" applyBorder="0" applyAlignment="0" applyProtection="0"/>
    <xf numFmtId="0" fontId="2" fillId="6" borderId="0" applyNumberFormat="0" applyBorder="0" applyAlignment="0" applyProtection="0"/>
    <xf numFmtId="0" fontId="48"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6" borderId="0" applyNumberFormat="0" applyBorder="0" applyAlignment="0" applyProtection="0"/>
    <xf numFmtId="0" fontId="2" fillId="6" borderId="0" applyNumberFormat="0" applyBorder="0" applyAlignment="0" applyProtection="0"/>
    <xf numFmtId="0" fontId="48" fillId="37" borderId="0" applyNumberFormat="0" applyBorder="0" applyAlignment="0" applyProtection="0"/>
    <xf numFmtId="0" fontId="2" fillId="28" borderId="0" applyNumberFormat="0" applyBorder="0" applyAlignment="0" applyProtection="0"/>
    <xf numFmtId="0" fontId="48"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8" borderId="0" applyNumberFormat="0" applyBorder="0" applyAlignment="0" applyProtection="0"/>
    <xf numFmtId="0" fontId="2" fillId="28" borderId="0" applyNumberFormat="0" applyBorder="0" applyAlignment="0" applyProtection="0"/>
    <xf numFmtId="0" fontId="48" fillId="39" borderId="0" applyNumberFormat="0" applyBorder="0" applyAlignment="0" applyProtection="0"/>
    <xf numFmtId="0" fontId="2" fillId="40" borderId="0" applyNumberFormat="0" applyBorder="0" applyAlignment="0" applyProtection="0"/>
    <xf numFmtId="0" fontId="48"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8" fillId="41" borderId="0" applyNumberFormat="0" applyBorder="0" applyAlignment="0" applyProtection="0"/>
    <xf numFmtId="0" fontId="2" fillId="42" borderId="0" applyNumberFormat="0" applyBorder="0" applyAlignment="0" applyProtection="0"/>
    <xf numFmtId="0" fontId="48"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8" fillId="43" borderId="0" applyNumberFormat="0" applyBorder="0" applyAlignment="0" applyProtection="0"/>
    <xf numFmtId="0" fontId="2" fillId="44" borderId="0" applyNumberFormat="0" applyBorder="0" applyAlignment="0" applyProtection="0"/>
    <xf numFmtId="0" fontId="48"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33" borderId="0" applyNumberFormat="0" applyBorder="0" applyAlignment="0" applyProtection="0"/>
    <xf numFmtId="0" fontId="2" fillId="44" borderId="0" applyNumberFormat="0" applyBorder="0" applyAlignment="0" applyProtection="0"/>
    <xf numFmtId="0" fontId="48" fillId="45" borderId="0" applyNumberFormat="0" applyBorder="0" applyAlignment="0" applyProtection="0"/>
    <xf numFmtId="0" fontId="2" fillId="28" borderId="0" applyNumberFormat="0" applyBorder="0" applyAlignment="0" applyProtection="0"/>
    <xf numFmtId="0" fontId="48"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8" fillId="46" borderId="0" applyNumberFormat="0" applyBorder="0" applyAlignment="0" applyProtection="0"/>
    <xf numFmtId="0" fontId="2" fillId="47" borderId="0" applyNumberFormat="0" applyBorder="0" applyAlignment="0" applyProtection="0"/>
    <xf numFmtId="0" fontId="48" fillId="46"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49" fillId="48" borderId="0" applyNumberFormat="0" applyBorder="0" applyAlignment="0" applyProtection="0"/>
    <xf numFmtId="0" fontId="3" fillId="7" borderId="0" applyNumberFormat="0" applyBorder="0" applyAlignment="0" applyProtection="0"/>
    <xf numFmtId="0" fontId="49" fillId="4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50" fillId="49" borderId="1" applyNumberFormat="0" applyAlignment="0" applyProtection="0"/>
    <xf numFmtId="0" fontId="4" fillId="50" borderId="2" applyNumberFormat="0" applyAlignment="0" applyProtection="0"/>
    <xf numFmtId="0" fontId="50" fillId="49" borderId="1" applyNumberFormat="0" applyAlignment="0" applyProtection="0"/>
    <xf numFmtId="0" fontId="4" fillId="50" borderId="2" applyNumberFormat="0" applyAlignment="0" applyProtection="0"/>
    <xf numFmtId="0" fontId="4" fillId="50" borderId="2" applyNumberFormat="0" applyAlignment="0" applyProtection="0"/>
    <xf numFmtId="0" fontId="4" fillId="17" borderId="2" applyNumberFormat="0" applyAlignment="0" applyProtection="0"/>
    <xf numFmtId="0" fontId="4" fillId="50" borderId="2" applyNumberFormat="0" applyAlignment="0" applyProtection="0"/>
    <xf numFmtId="0" fontId="51" fillId="51" borderId="3" applyNumberFormat="0" applyAlignment="0" applyProtection="0"/>
    <xf numFmtId="0" fontId="5" fillId="52" borderId="4" applyNumberFormat="0" applyAlignment="0" applyProtection="0"/>
    <xf numFmtId="0" fontId="51" fillId="51" borderId="3" applyNumberFormat="0" applyAlignment="0" applyProtection="0"/>
    <xf numFmtId="0" fontId="5" fillId="52" borderId="4" applyNumberFormat="0" applyAlignment="0" applyProtection="0"/>
    <xf numFmtId="0" fontId="5" fillId="52" borderId="4" applyNumberFormat="0" applyAlignment="0" applyProtection="0"/>
    <xf numFmtId="0" fontId="5" fillId="52" borderId="4" applyNumberFormat="0" applyAlignment="0" applyProtection="0"/>
    <xf numFmtId="43" fontId="0" fillId="0" borderId="0" applyFont="0" applyFill="0" applyBorder="0" applyAlignment="0" applyProtection="0"/>
    <xf numFmtId="41" fontId="0" fillId="0" borderId="0">
      <alignment vertical="top"/>
      <protection/>
    </xf>
    <xf numFmtId="43" fontId="0" fillId="0" borderId="0" applyFont="0" applyFill="0" applyBorder="0" applyAlignment="0" applyProtection="0"/>
    <xf numFmtId="4" fontId="14" fillId="0" borderId="0" applyFont="0" applyFill="0" applyBorder="0" applyAlignment="0" applyProtection="0"/>
    <xf numFmtId="43" fontId="0" fillId="0" borderId="0" applyFont="0" applyFill="0" applyBorder="0" applyAlignment="0" applyProtection="0"/>
    <xf numFmtId="4" fontId="14" fillId="0" borderId="0" applyFont="0" applyFill="0" applyBorder="0" applyAlignment="0" applyProtection="0"/>
    <xf numFmtId="43" fontId="4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0" borderId="0" applyNumberFormat="0" applyFill="0" applyBorder="0" applyAlignment="0" applyProtection="0"/>
    <xf numFmtId="0" fontId="54" fillId="53" borderId="0" applyNumberFormat="0" applyBorder="0" applyAlignment="0" applyProtection="0"/>
    <xf numFmtId="0" fontId="7" fillId="10" borderId="0" applyNumberFormat="0" applyBorder="0" applyAlignment="0" applyProtection="0"/>
    <xf numFmtId="0" fontId="54" fillId="5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5" fillId="0" borderId="0">
      <alignment/>
      <protection/>
    </xf>
    <xf numFmtId="0" fontId="55" fillId="0" borderId="5" applyNumberFormat="0" applyFill="0" applyAlignment="0" applyProtection="0"/>
    <xf numFmtId="0" fontId="16" fillId="0" borderId="6" applyNumberFormat="0" applyFill="0" applyAlignment="0" applyProtection="0"/>
    <xf numFmtId="0" fontId="55"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21" fillId="0" borderId="7" applyNumberFormat="0" applyFill="0" applyAlignment="0" applyProtection="0"/>
    <xf numFmtId="0" fontId="16" fillId="0" borderId="6" applyNumberFormat="0" applyFill="0" applyAlignment="0" applyProtection="0"/>
    <xf numFmtId="0" fontId="56" fillId="0" borderId="8" applyNumberFormat="0" applyFill="0" applyAlignment="0" applyProtection="0"/>
    <xf numFmtId="0" fontId="17" fillId="0" borderId="9" applyNumberFormat="0" applyFill="0" applyAlignment="0" applyProtection="0"/>
    <xf numFmtId="0" fontId="5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22" fillId="0" borderId="9" applyNumberFormat="0" applyFill="0" applyAlignment="0" applyProtection="0"/>
    <xf numFmtId="0" fontId="17" fillId="0" borderId="9" applyNumberFormat="0" applyFill="0" applyAlignment="0" applyProtection="0"/>
    <xf numFmtId="0" fontId="57" fillId="0" borderId="10" applyNumberFormat="0" applyFill="0" applyAlignment="0" applyProtection="0"/>
    <xf numFmtId="0" fontId="18" fillId="0" borderId="11" applyNumberFormat="0" applyFill="0" applyAlignment="0" applyProtection="0"/>
    <xf numFmtId="0" fontId="5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23" fillId="0" borderId="12" applyNumberFormat="0" applyFill="0" applyAlignment="0" applyProtection="0"/>
    <xf numFmtId="0" fontId="18" fillId="0" borderId="11" applyNumberFormat="0" applyFill="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0" fontId="61" fillId="54" borderId="1" applyNumberFormat="0" applyAlignment="0" applyProtection="0"/>
    <xf numFmtId="0" fontId="8" fillId="21" borderId="2" applyNumberFormat="0" applyAlignment="0" applyProtection="0"/>
    <xf numFmtId="0" fontId="61" fillId="54" borderId="1" applyNumberFormat="0" applyAlignment="0" applyProtection="0"/>
    <xf numFmtId="0" fontId="8" fillId="21" borderId="2" applyNumberFormat="0" applyAlignment="0" applyProtection="0"/>
    <xf numFmtId="0" fontId="8" fillId="21" borderId="2" applyNumberFormat="0" applyAlignment="0" applyProtection="0"/>
    <xf numFmtId="0" fontId="8" fillId="3" borderId="2" applyNumberFormat="0" applyAlignment="0" applyProtection="0"/>
    <xf numFmtId="0" fontId="8" fillId="21" borderId="2" applyNumberFormat="0" applyAlignment="0" applyProtection="0"/>
    <xf numFmtId="0" fontId="62" fillId="0" borderId="13" applyNumberFormat="0" applyFill="0" applyAlignment="0" applyProtection="0"/>
    <xf numFmtId="0" fontId="9" fillId="0" borderId="14" applyNumberFormat="0" applyFill="0" applyAlignment="0" applyProtection="0"/>
    <xf numFmtId="0" fontId="62" fillId="0" borderId="13" applyNumberFormat="0" applyFill="0" applyAlignment="0" applyProtection="0"/>
    <xf numFmtId="0" fontId="9" fillId="0" borderId="14" applyNumberFormat="0" applyFill="0" applyAlignment="0" applyProtection="0"/>
    <xf numFmtId="0" fontId="9" fillId="0" borderId="14" applyNumberFormat="0" applyFill="0" applyAlignment="0" applyProtection="0"/>
    <xf numFmtId="0" fontId="9" fillId="0" borderId="14" applyNumberFormat="0" applyFill="0" applyAlignment="0" applyProtection="0"/>
    <xf numFmtId="0" fontId="63" fillId="55" borderId="0" applyNumberFormat="0" applyBorder="0" applyAlignment="0" applyProtection="0"/>
    <xf numFmtId="0" fontId="10" fillId="21" borderId="0" applyNumberFormat="0" applyBorder="0" applyAlignment="0" applyProtection="0"/>
    <xf numFmtId="0" fontId="63" fillId="5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0" fillId="0" borderId="0">
      <alignment/>
      <protection/>
    </xf>
    <xf numFmtId="0" fontId="0" fillId="0" borderId="0">
      <alignment/>
      <protection/>
    </xf>
    <xf numFmtId="0" fontId="47" fillId="0" borderId="0">
      <alignment/>
      <protection/>
    </xf>
    <xf numFmtId="0" fontId="19" fillId="0" borderId="0">
      <alignment/>
      <protection/>
    </xf>
    <xf numFmtId="0" fontId="47" fillId="0" borderId="0">
      <alignment/>
      <protection/>
    </xf>
    <xf numFmtId="0" fontId="0" fillId="0" borderId="0">
      <alignment/>
      <protection/>
    </xf>
    <xf numFmtId="0" fontId="0" fillId="0" borderId="0">
      <alignment/>
      <protection/>
    </xf>
    <xf numFmtId="0" fontId="47" fillId="0" borderId="0">
      <alignment/>
      <protection/>
    </xf>
    <xf numFmtId="0" fontId="19"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47"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19" fillId="0" borderId="0">
      <alignment/>
      <protection/>
    </xf>
    <xf numFmtId="0" fontId="0" fillId="56" borderId="15" applyNumberFormat="0" applyFont="0" applyAlignment="0" applyProtection="0"/>
    <xf numFmtId="0" fontId="47" fillId="56" borderId="15" applyNumberFormat="0" applyFont="0" applyAlignment="0" applyProtection="0"/>
    <xf numFmtId="0" fontId="47" fillId="56" borderId="15" applyNumberFormat="0" applyFont="0" applyAlignment="0" applyProtection="0"/>
    <xf numFmtId="0" fontId="47" fillId="56" borderId="15" applyNumberFormat="0" applyFont="0" applyAlignment="0" applyProtection="0"/>
    <xf numFmtId="0" fontId="47" fillId="56" borderId="15" applyNumberFormat="0" applyFont="0" applyAlignment="0" applyProtection="0"/>
    <xf numFmtId="0" fontId="47" fillId="56" borderId="15" applyNumberFormat="0" applyFont="0" applyAlignment="0" applyProtection="0"/>
    <xf numFmtId="0" fontId="47" fillId="56" borderId="15" applyNumberFormat="0" applyFont="0" applyAlignment="0" applyProtection="0"/>
    <xf numFmtId="0" fontId="0" fillId="9" borderId="16" applyNumberFormat="0" applyFont="0" applyAlignment="0" applyProtection="0"/>
    <xf numFmtId="0" fontId="47" fillId="56" borderId="15" applyNumberFormat="0" applyFont="0" applyAlignment="0" applyProtection="0"/>
    <xf numFmtId="0" fontId="47" fillId="56" borderId="15" applyNumberFormat="0" applyFont="0" applyAlignment="0" applyProtection="0"/>
    <xf numFmtId="0" fontId="47" fillId="56" borderId="15" applyNumberFormat="0" applyFont="0" applyAlignment="0" applyProtection="0"/>
    <xf numFmtId="0" fontId="47" fillId="56" borderId="15" applyNumberFormat="0" applyFont="0" applyAlignment="0" applyProtection="0"/>
    <xf numFmtId="0" fontId="0" fillId="9" borderId="16" applyNumberFormat="0" applyFont="0" applyAlignment="0" applyProtection="0"/>
    <xf numFmtId="0" fontId="0" fillId="9" borderId="16" applyNumberFormat="0" applyFont="0" applyAlignment="0" applyProtection="0"/>
    <xf numFmtId="0" fontId="47" fillId="56" borderId="15" applyNumberFormat="0" applyFont="0" applyAlignment="0" applyProtection="0"/>
    <xf numFmtId="0" fontId="0" fillId="9" borderId="16" applyNumberFormat="0" applyFont="0" applyAlignment="0" applyProtection="0"/>
    <xf numFmtId="0" fontId="47" fillId="56" borderId="15" applyNumberFormat="0" applyFont="0" applyAlignment="0" applyProtection="0"/>
    <xf numFmtId="0" fontId="0" fillId="9" borderId="16" applyNumberFormat="0" applyFont="0" applyAlignment="0" applyProtection="0"/>
    <xf numFmtId="0" fontId="47" fillId="56" borderId="15" applyNumberFormat="0" applyFont="0" applyAlignment="0" applyProtection="0"/>
    <xf numFmtId="0" fontId="0" fillId="9" borderId="16" applyNumberFormat="0" applyFont="0" applyAlignment="0" applyProtection="0"/>
    <xf numFmtId="0" fontId="0" fillId="9" borderId="16" applyNumberFormat="0" applyFont="0" applyAlignment="0" applyProtection="0"/>
    <xf numFmtId="0" fontId="0" fillId="9" borderId="16" applyNumberFormat="0" applyFont="0" applyAlignment="0" applyProtection="0"/>
    <xf numFmtId="0" fontId="47" fillId="56" borderId="15" applyNumberFormat="0" applyFont="0" applyAlignment="0" applyProtection="0"/>
    <xf numFmtId="0" fontId="1" fillId="9" borderId="16" applyNumberFormat="0" applyFont="0" applyAlignment="0" applyProtection="0"/>
    <xf numFmtId="0" fontId="0" fillId="9" borderId="16" applyNumberFormat="0" applyFont="0" applyAlignment="0" applyProtection="0"/>
    <xf numFmtId="0" fontId="47" fillId="56" borderId="15" applyNumberFormat="0" applyFont="0" applyAlignment="0" applyProtection="0"/>
    <xf numFmtId="0" fontId="47" fillId="56" borderId="15" applyNumberFormat="0" applyFont="0" applyAlignment="0" applyProtection="0"/>
    <xf numFmtId="0" fontId="47" fillId="56" borderId="15" applyNumberFormat="0" applyFont="0" applyAlignment="0" applyProtection="0"/>
    <xf numFmtId="0" fontId="47" fillId="56" borderId="15" applyNumberFormat="0" applyFont="0" applyAlignment="0" applyProtection="0"/>
    <xf numFmtId="0" fontId="64" fillId="49" borderId="17" applyNumberFormat="0" applyAlignment="0" applyProtection="0"/>
    <xf numFmtId="0" fontId="11" fillId="50" borderId="18" applyNumberFormat="0" applyAlignment="0" applyProtection="0"/>
    <xf numFmtId="0" fontId="64" fillId="49" borderId="17" applyNumberFormat="0" applyAlignment="0" applyProtection="0"/>
    <xf numFmtId="0" fontId="11" fillId="50" borderId="18" applyNumberFormat="0" applyAlignment="0" applyProtection="0"/>
    <xf numFmtId="0" fontId="11" fillId="50" borderId="18" applyNumberFormat="0" applyAlignment="0" applyProtection="0"/>
    <xf numFmtId="0" fontId="11" fillId="17" borderId="18" applyNumberFormat="0" applyAlignment="0" applyProtection="0"/>
    <xf numFmtId="0" fontId="11" fillId="50" borderId="18" applyNumberFormat="0" applyAlignment="0" applyProtection="0"/>
    <xf numFmtId="9" fontId="0" fillId="0" borderId="0" applyFont="0" applyFill="0" applyBorder="0" applyAlignment="0" applyProtection="0"/>
    <xf numFmtId="9" fontId="1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 fillId="0" borderId="0" applyFont="0" applyFill="0" applyBorder="0" applyAlignment="0" applyProtection="0"/>
    <xf numFmtId="0" fontId="65" fillId="0" borderId="0" applyNumberFormat="0" applyFill="0" applyBorder="0" applyAlignment="0" applyProtection="0"/>
    <xf numFmtId="0" fontId="20" fillId="0" borderId="0" applyNumberFormat="0" applyFill="0" applyBorder="0" applyAlignment="0" applyProtection="0"/>
    <xf numFmtId="0" fontId="6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66" fillId="0" borderId="19" applyNumberFormat="0" applyFill="0" applyAlignment="0" applyProtection="0"/>
    <xf numFmtId="0" fontId="12" fillId="0" borderId="20" applyNumberFormat="0" applyFill="0" applyAlignment="0" applyProtection="0"/>
    <xf numFmtId="0" fontId="66" fillId="0" borderId="19" applyNumberFormat="0" applyFill="0" applyAlignment="0" applyProtection="0"/>
    <xf numFmtId="0" fontId="12" fillId="0" borderId="20" applyNumberFormat="0" applyFill="0" applyAlignment="0" applyProtection="0"/>
    <xf numFmtId="0" fontId="12" fillId="0" borderId="20" applyNumberFormat="0" applyFill="0" applyAlignment="0" applyProtection="0"/>
    <xf numFmtId="0" fontId="12" fillId="0" borderId="21" applyNumberFormat="0" applyFill="0" applyAlignment="0" applyProtection="0"/>
    <xf numFmtId="0" fontId="12" fillId="0" borderId="20" applyNumberFormat="0" applyFill="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29">
    <xf numFmtId="0" fontId="0" fillId="0" borderId="0" xfId="0" applyAlignment="1">
      <alignment/>
    </xf>
    <xf numFmtId="3" fontId="47" fillId="0" borderId="0" xfId="517" applyNumberFormat="1">
      <alignment/>
      <protection/>
    </xf>
    <xf numFmtId="3" fontId="47" fillId="0" borderId="0" xfId="517" applyNumberFormat="1" applyAlignment="1">
      <alignment horizontal="left" vertical="top" wrapText="1"/>
      <protection/>
    </xf>
    <xf numFmtId="3" fontId="47" fillId="0" borderId="0" xfId="517" applyNumberFormat="1" applyAlignment="1">
      <alignment wrapText="1"/>
      <protection/>
    </xf>
    <xf numFmtId="174" fontId="47" fillId="0" borderId="0" xfId="517" applyNumberFormat="1" applyAlignment="1">
      <alignment horizontal="center"/>
      <protection/>
    </xf>
    <xf numFmtId="174" fontId="47" fillId="57" borderId="0" xfId="517" applyNumberFormat="1" applyFill="1" applyAlignment="1">
      <alignment horizontal="center"/>
      <protection/>
    </xf>
    <xf numFmtId="3" fontId="47" fillId="57" borderId="0" xfId="517" applyNumberFormat="1" applyFill="1" applyAlignment="1">
      <alignment horizontal="center"/>
      <protection/>
    </xf>
    <xf numFmtId="3" fontId="47" fillId="0" borderId="0" xfId="517" applyNumberFormat="1" applyAlignment="1">
      <alignment horizontal="left" vertical="top" wrapText="1"/>
      <protection/>
    </xf>
    <xf numFmtId="3" fontId="47" fillId="0" borderId="0" xfId="517" applyNumberFormat="1" applyAlignment="1">
      <alignment horizontal="center" vertical="center" wrapText="1"/>
      <protection/>
    </xf>
    <xf numFmtId="3" fontId="47" fillId="57" borderId="0" xfId="517" applyNumberFormat="1" applyFill="1" applyAlignment="1">
      <alignment horizontal="center" vertical="center" wrapText="1"/>
      <protection/>
    </xf>
    <xf numFmtId="3" fontId="47" fillId="0" borderId="0" xfId="517" applyNumberFormat="1" applyAlignment="1">
      <alignment vertical="top"/>
      <protection/>
    </xf>
    <xf numFmtId="3" fontId="47" fillId="0" borderId="0" xfId="517" applyNumberFormat="1" applyAlignment="1">
      <alignment horizontal="center"/>
      <protection/>
    </xf>
    <xf numFmtId="3" fontId="47" fillId="0" borderId="0" xfId="517" applyNumberFormat="1" applyAlignment="1">
      <alignment vertical="center" wrapText="1"/>
      <protection/>
    </xf>
    <xf numFmtId="176" fontId="47" fillId="57" borderId="0" xfId="517" applyNumberFormat="1" applyFill="1" applyAlignment="1">
      <alignment horizontal="center"/>
      <protection/>
    </xf>
    <xf numFmtId="0" fontId="25" fillId="58" borderId="0" xfId="509" applyFont="1" applyFill="1" applyAlignment="1">
      <alignment horizontal="center" vertical="center" wrapText="1"/>
      <protection/>
    </xf>
    <xf numFmtId="0" fontId="27" fillId="58" borderId="0" xfId="509" applyFont="1" applyFill="1" applyAlignment="1">
      <alignment horizontal="center" vertical="center" wrapText="1"/>
      <protection/>
    </xf>
    <xf numFmtId="0" fontId="68" fillId="58" borderId="0" xfId="509" applyFont="1" applyFill="1" applyAlignment="1">
      <alignment horizontal="left" vertical="center" wrapText="1"/>
      <protection/>
    </xf>
    <xf numFmtId="0" fontId="28" fillId="58" borderId="0" xfId="509" applyFont="1" applyFill="1" applyAlignment="1">
      <alignment horizontal="center" vertical="center"/>
      <protection/>
    </xf>
    <xf numFmtId="0" fontId="69" fillId="58" borderId="0" xfId="509" applyFont="1" applyFill="1" applyAlignment="1">
      <alignment horizontal="center" vertical="center"/>
      <protection/>
    </xf>
    <xf numFmtId="0" fontId="29" fillId="58" borderId="0" xfId="509" applyFont="1" applyFill="1" applyAlignment="1">
      <alignment horizontal="center" vertical="center"/>
      <protection/>
    </xf>
    <xf numFmtId="0" fontId="69" fillId="58" borderId="0" xfId="509" applyFont="1" applyFill="1" applyAlignment="1">
      <alignment horizontal="left" vertical="center"/>
      <protection/>
    </xf>
    <xf numFmtId="0" fontId="28" fillId="58" borderId="22" xfId="509" applyFont="1" applyFill="1" applyBorder="1" applyAlignment="1">
      <alignment horizontal="center" vertical="center"/>
      <protection/>
    </xf>
    <xf numFmtId="0" fontId="28" fillId="58" borderId="22" xfId="509" applyFont="1" applyFill="1" applyBorder="1" applyAlignment="1">
      <alignment horizontal="right" vertical="center" wrapText="1"/>
      <protection/>
    </xf>
    <xf numFmtId="0" fontId="28" fillId="58" borderId="0" xfId="509" applyFont="1" applyFill="1" applyBorder="1" applyAlignment="1">
      <alignment horizontal="right" vertical="center" wrapText="1"/>
      <protection/>
    </xf>
    <xf numFmtId="4" fontId="69" fillId="58" borderId="0" xfId="509" applyNumberFormat="1" applyFont="1" applyFill="1" applyAlignment="1">
      <alignment horizontal="right" vertical="center"/>
      <protection/>
    </xf>
    <xf numFmtId="2" fontId="69" fillId="58" borderId="0" xfId="509" applyNumberFormat="1" applyFont="1" applyFill="1" applyAlignment="1">
      <alignment horizontal="right" vertical="center"/>
      <protection/>
    </xf>
    <xf numFmtId="4" fontId="30" fillId="58" borderId="0" xfId="536" applyNumberFormat="1" applyFont="1" applyFill="1" applyAlignment="1">
      <alignment horizontal="right"/>
      <protection/>
    </xf>
    <xf numFmtId="0" fontId="31" fillId="58" borderId="0" xfId="509" applyFont="1" applyFill="1" applyAlignment="1">
      <alignment horizontal="center" vertical="center"/>
      <protection/>
    </xf>
    <xf numFmtId="0" fontId="31" fillId="58" borderId="0" xfId="496" applyFont="1" applyFill="1" applyAlignment="1">
      <alignment horizontal="center"/>
      <protection/>
    </xf>
    <xf numFmtId="4" fontId="30" fillId="58" borderId="0" xfId="496" applyNumberFormat="1" applyFont="1" applyFill="1" applyAlignment="1">
      <alignment horizontal="right"/>
      <protection/>
    </xf>
    <xf numFmtId="4" fontId="32" fillId="58" borderId="0" xfId="509" applyNumberFormat="1" applyFont="1" applyFill="1" applyAlignment="1">
      <alignment horizontal="right" vertical="center"/>
      <protection/>
    </xf>
    <xf numFmtId="0" fontId="33" fillId="58" borderId="0" xfId="496" applyFont="1" applyFill="1" applyAlignment="1">
      <alignment horizontal="center"/>
      <protection/>
    </xf>
    <xf numFmtId="4" fontId="30" fillId="58" borderId="0" xfId="509" applyNumberFormat="1" applyFont="1" applyFill="1" applyAlignment="1">
      <alignment horizontal="right"/>
      <protection/>
    </xf>
    <xf numFmtId="2" fontId="30" fillId="58" borderId="0" xfId="536" applyNumberFormat="1" applyFont="1" applyFill="1" applyAlignment="1">
      <alignment horizontal="right"/>
      <protection/>
    </xf>
    <xf numFmtId="4" fontId="30" fillId="0" borderId="0" xfId="509" applyNumberFormat="1" applyFont="1" applyFill="1" applyAlignment="1">
      <alignment horizontal="right"/>
      <protection/>
    </xf>
    <xf numFmtId="176" fontId="30" fillId="58" borderId="0" xfId="501" applyNumberFormat="1" applyFont="1" applyFill="1" applyAlignment="1">
      <alignment horizontal="right"/>
      <protection/>
    </xf>
    <xf numFmtId="4" fontId="30" fillId="58" borderId="0" xfId="536" applyNumberFormat="1" applyFont="1" applyFill="1" applyAlignment="1">
      <alignment horizontal="center"/>
      <protection/>
    </xf>
    <xf numFmtId="172" fontId="30" fillId="58" borderId="0" xfId="536" applyNumberFormat="1" applyFont="1" applyFill="1" applyAlignment="1">
      <alignment horizontal="right"/>
      <protection/>
    </xf>
    <xf numFmtId="0" fontId="32" fillId="58" borderId="0" xfId="509" applyFont="1" applyFill="1" applyAlignment="1">
      <alignment horizontal="right" vertical="center"/>
      <protection/>
    </xf>
    <xf numFmtId="172" fontId="69" fillId="58" borderId="0" xfId="509" applyNumberFormat="1" applyFont="1" applyFill="1" applyAlignment="1">
      <alignment horizontal="right" vertical="center"/>
      <protection/>
    </xf>
    <xf numFmtId="172" fontId="30" fillId="58" borderId="0" xfId="536" applyNumberFormat="1" applyFont="1" applyFill="1" applyAlignment="1">
      <alignment horizontal="center"/>
      <protection/>
    </xf>
    <xf numFmtId="172" fontId="30" fillId="58" borderId="0" xfId="547" applyNumberFormat="1" applyFont="1" applyFill="1">
      <alignment/>
      <protection/>
    </xf>
    <xf numFmtId="0" fontId="69" fillId="58" borderId="0" xfId="509" applyFont="1" applyFill="1" applyAlignment="1">
      <alignment horizontal="center"/>
      <protection/>
    </xf>
    <xf numFmtId="2" fontId="30" fillId="58" borderId="0" xfId="536" applyNumberFormat="1" applyFont="1" applyFill="1" applyAlignment="1">
      <alignment horizontal="center"/>
      <protection/>
    </xf>
    <xf numFmtId="171" fontId="69" fillId="58" borderId="0" xfId="509" applyNumberFormat="1" applyFont="1" applyFill="1" applyAlignment="1">
      <alignment horizontal="center" vertical="center"/>
      <protection/>
    </xf>
    <xf numFmtId="0" fontId="69" fillId="58" borderId="0" xfId="509" applyFont="1" applyFill="1">
      <alignment/>
      <protection/>
    </xf>
    <xf numFmtId="4" fontId="69" fillId="58" borderId="0" xfId="509" applyNumberFormat="1" applyFont="1" applyFill="1" applyAlignment="1">
      <alignment horizontal="center" vertical="center"/>
      <protection/>
    </xf>
    <xf numFmtId="177" fontId="30" fillId="58" borderId="0" xfId="536" applyNumberFormat="1" applyFont="1" applyFill="1" applyAlignment="1">
      <alignment horizontal="center"/>
      <protection/>
    </xf>
    <xf numFmtId="171" fontId="30" fillId="58" borderId="0" xfId="536" applyNumberFormat="1" applyFont="1" applyFill="1" applyAlignment="1">
      <alignment horizontal="center"/>
      <protection/>
    </xf>
    <xf numFmtId="176" fontId="30" fillId="58" borderId="0" xfId="536" applyNumberFormat="1" applyFont="1" applyFill="1" applyAlignment="1">
      <alignment horizontal="center"/>
      <protection/>
    </xf>
    <xf numFmtId="172" fontId="69" fillId="58" borderId="0" xfId="509" applyNumberFormat="1" applyFont="1" applyFill="1" applyAlignment="1">
      <alignment horizontal="center" vertical="center"/>
      <protection/>
    </xf>
    <xf numFmtId="0" fontId="31" fillId="58" borderId="0" xfId="536" applyFont="1" applyFill="1" applyAlignment="1">
      <alignment horizontal="center"/>
      <protection/>
    </xf>
    <xf numFmtId="0" fontId="70" fillId="58" borderId="0" xfId="536" applyFont="1" applyFill="1" applyAlignment="1">
      <alignment horizontal="center"/>
      <protection/>
    </xf>
    <xf numFmtId="2" fontId="30" fillId="58" borderId="0" xfId="536" applyNumberFormat="1" applyFont="1" applyFill="1">
      <alignment/>
      <protection/>
    </xf>
    <xf numFmtId="176" fontId="32" fillId="58" borderId="0" xfId="536" applyNumberFormat="1" applyFont="1" applyFill="1">
      <alignment/>
      <protection/>
    </xf>
    <xf numFmtId="0" fontId="32" fillId="58" borderId="0" xfId="536" applyFont="1" applyFill="1" applyAlignment="1">
      <alignment horizontal="center"/>
      <protection/>
    </xf>
    <xf numFmtId="172" fontId="30" fillId="58" borderId="0" xfId="536" applyNumberFormat="1" applyFont="1" applyFill="1">
      <alignment/>
      <protection/>
    </xf>
    <xf numFmtId="0" fontId="28" fillId="57" borderId="22" xfId="509" applyFont="1" applyFill="1" applyBorder="1" applyAlignment="1">
      <alignment horizontal="center" vertical="center" wrapText="1"/>
      <protection/>
    </xf>
    <xf numFmtId="0" fontId="69" fillId="58" borderId="0" xfId="509" applyFont="1" applyFill="1" applyBorder="1" applyAlignment="1">
      <alignment horizontal="center"/>
      <protection/>
    </xf>
    <xf numFmtId="0" fontId="69" fillId="0" borderId="22" xfId="509" applyFont="1" applyFill="1" applyBorder="1" applyAlignment="1">
      <alignment horizontal="center"/>
      <protection/>
    </xf>
    <xf numFmtId="0" fontId="69" fillId="58" borderId="22" xfId="509" applyFont="1" applyFill="1" applyBorder="1" applyAlignment="1">
      <alignment horizontal="center"/>
      <protection/>
    </xf>
    <xf numFmtId="0" fontId="69" fillId="58" borderId="22" xfId="509" applyFont="1" applyFill="1" applyBorder="1">
      <alignment/>
      <protection/>
    </xf>
    <xf numFmtId="0" fontId="0" fillId="0" borderId="0" xfId="493">
      <alignment/>
      <protection/>
    </xf>
    <xf numFmtId="0" fontId="36" fillId="59" borderId="23" xfId="493" applyFont="1" applyFill="1" applyBorder="1" applyAlignment="1">
      <alignment horizontal="center"/>
      <protection/>
    </xf>
    <xf numFmtId="0" fontId="37" fillId="0" borderId="0" xfId="493" applyFont="1">
      <alignment/>
      <protection/>
    </xf>
    <xf numFmtId="0" fontId="28" fillId="58" borderId="22" xfId="509" applyFont="1" applyFill="1" applyBorder="1" applyAlignment="1">
      <alignment horizontal="center" vertical="center" wrapText="1"/>
      <protection/>
    </xf>
    <xf numFmtId="176" fontId="0" fillId="0" borderId="0" xfId="493" applyNumberFormat="1">
      <alignment/>
      <protection/>
    </xf>
    <xf numFmtId="176" fontId="0" fillId="58" borderId="0" xfId="493" applyNumberFormat="1" applyFill="1">
      <alignment/>
      <protection/>
    </xf>
    <xf numFmtId="0" fontId="36" fillId="59" borderId="23" xfId="0" applyFont="1" applyFill="1" applyBorder="1" applyAlignment="1">
      <alignment horizontal="center"/>
    </xf>
    <xf numFmtId="0" fontId="37" fillId="0" borderId="0" xfId="0" applyFont="1" applyAlignment="1">
      <alignment/>
    </xf>
    <xf numFmtId="4" fontId="69" fillId="57" borderId="0" xfId="509" applyNumberFormat="1" applyFont="1" applyFill="1" applyAlignment="1">
      <alignment horizontal="right" vertical="center"/>
      <protection/>
    </xf>
    <xf numFmtId="9" fontId="69" fillId="57" borderId="0" xfId="509" applyNumberFormat="1" applyFont="1" applyFill="1" applyAlignment="1">
      <alignment horizontal="right" vertical="center"/>
      <protection/>
    </xf>
    <xf numFmtId="4" fontId="30" fillId="0" borderId="0" xfId="536" applyNumberFormat="1" applyFont="1" applyFill="1" applyBorder="1" applyAlignment="1">
      <alignment horizontal="right"/>
      <protection/>
    </xf>
    <xf numFmtId="4" fontId="31" fillId="57" borderId="24" xfId="536" applyNumberFormat="1" applyFont="1" applyFill="1" applyBorder="1" applyAlignment="1">
      <alignment horizontal="right"/>
      <protection/>
    </xf>
    <xf numFmtId="4" fontId="31" fillId="57" borderId="25" xfId="536" applyNumberFormat="1" applyFont="1" applyFill="1" applyBorder="1" applyAlignment="1">
      <alignment horizontal="right"/>
      <protection/>
    </xf>
    <xf numFmtId="4" fontId="30" fillId="58" borderId="0" xfId="509" applyNumberFormat="1" applyFont="1" applyFill="1" applyBorder="1" applyAlignment="1">
      <alignment horizontal="right"/>
      <protection/>
    </xf>
    <xf numFmtId="4" fontId="30" fillId="58" borderId="0" xfId="536" applyNumberFormat="1" applyFont="1" applyFill="1" applyBorder="1" applyAlignment="1">
      <alignment horizontal="right"/>
      <protection/>
    </xf>
    <xf numFmtId="0" fontId="44" fillId="58" borderId="22" xfId="506" applyFont="1" applyFill="1" applyBorder="1" applyAlignment="1">
      <alignment horizontal="left" vertical="top"/>
      <protection/>
    </xf>
    <xf numFmtId="0" fontId="44" fillId="0" borderId="0" xfId="0" applyFont="1" applyFill="1" applyAlignment="1">
      <alignment/>
    </xf>
    <xf numFmtId="0" fontId="44" fillId="0" borderId="0" xfId="0" applyFont="1" applyAlignment="1">
      <alignment/>
    </xf>
    <xf numFmtId="0" fontId="1" fillId="0" borderId="0" xfId="0" applyNumberFormat="1" applyFont="1" applyFill="1" applyBorder="1" applyAlignment="1" applyProtection="1">
      <alignment horizontal="left" wrapText="1"/>
      <protection/>
    </xf>
    <xf numFmtId="3" fontId="1" fillId="0" borderId="0" xfId="0" applyNumberFormat="1" applyFont="1" applyFill="1" applyBorder="1" applyAlignment="1" applyProtection="1">
      <alignment horizontal="right" wrapText="1"/>
      <protection/>
    </xf>
    <xf numFmtId="0" fontId="0" fillId="0" borderId="0" xfId="0" applyFont="1" applyAlignment="1">
      <alignment/>
    </xf>
    <xf numFmtId="0" fontId="0" fillId="0" borderId="0" xfId="0" applyAlignment="1">
      <alignment horizontal="center"/>
    </xf>
    <xf numFmtId="0" fontId="37" fillId="0" borderId="0" xfId="0" applyFont="1" applyAlignment="1">
      <alignment horizontal="center"/>
    </xf>
    <xf numFmtId="0" fontId="0" fillId="0" borderId="0" xfId="0" applyAlignment="1">
      <alignment wrapText="1"/>
    </xf>
    <xf numFmtId="0" fontId="37" fillId="0" borderId="0" xfId="0" applyFont="1" applyAlignment="1">
      <alignment horizontal="center" vertical="center" wrapText="1"/>
    </xf>
    <xf numFmtId="0" fontId="0" fillId="0" borderId="0" xfId="0" applyAlignment="1">
      <alignment vertical="center" wrapText="1"/>
    </xf>
    <xf numFmtId="0" fontId="0" fillId="57" borderId="0" xfId="0" applyFont="1" applyFill="1" applyAlignment="1">
      <alignment/>
    </xf>
    <xf numFmtId="0" fontId="0" fillId="57" borderId="0" xfId="0" applyFill="1" applyAlignment="1">
      <alignment/>
    </xf>
    <xf numFmtId="0" fontId="0" fillId="0" borderId="0" xfId="0" applyAlignment="1">
      <alignment horizontal="left" vertical="top" wrapText="1"/>
    </xf>
    <xf numFmtId="9" fontId="0" fillId="57" borderId="0" xfId="0" applyNumberFormat="1" applyFill="1" applyAlignment="1">
      <alignment horizontal="center"/>
    </xf>
    <xf numFmtId="0" fontId="37" fillId="57" borderId="0" xfId="0" applyFont="1" applyFill="1" applyAlignment="1">
      <alignment vertical="center" wrapText="1"/>
    </xf>
    <xf numFmtId="49" fontId="0" fillId="0" borderId="0" xfId="0" applyNumberFormat="1" applyAlignment="1">
      <alignment/>
    </xf>
    <xf numFmtId="49" fontId="0" fillId="57" borderId="0" xfId="0" applyNumberFormat="1" applyFont="1" applyFill="1" applyAlignment="1">
      <alignment/>
    </xf>
    <xf numFmtId="49" fontId="0" fillId="0" borderId="0" xfId="0" applyNumberFormat="1" applyFont="1" applyAlignment="1">
      <alignment/>
    </xf>
    <xf numFmtId="0" fontId="0" fillId="0" borderId="0" xfId="0" applyFont="1" applyAlignment="1">
      <alignment horizontal="center" vertical="center" wrapText="1"/>
    </xf>
    <xf numFmtId="3" fontId="0" fillId="0" borderId="0" xfId="0" applyNumberFormat="1" applyAlignment="1">
      <alignment/>
    </xf>
    <xf numFmtId="3" fontId="0" fillId="57" borderId="0" xfId="0" applyNumberFormat="1" applyFill="1" applyAlignment="1">
      <alignment/>
    </xf>
    <xf numFmtId="0" fontId="58" fillId="0" borderId="0" xfId="468" applyAlignment="1">
      <alignment horizontal="left" vertical="top" wrapText="1"/>
    </xf>
    <xf numFmtId="0" fontId="12" fillId="0" borderId="26" xfId="0" applyNumberFormat="1" applyFont="1" applyFill="1" applyBorder="1" applyAlignment="1" applyProtection="1">
      <alignment horizontal="center" vertical="center" wrapText="1"/>
      <protection/>
    </xf>
    <xf numFmtId="0" fontId="0" fillId="0" borderId="0" xfId="0" applyFont="1" applyAlignment="1">
      <alignment horizontal="left" vertical="top" wrapText="1"/>
    </xf>
    <xf numFmtId="49" fontId="0" fillId="0" borderId="0" xfId="0"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37" fillId="0" borderId="0" xfId="0" applyFont="1" applyAlignment="1">
      <alignment horizontal="center" vertical="center" wrapText="1"/>
    </xf>
    <xf numFmtId="49" fontId="37" fillId="0" borderId="0" xfId="0" applyNumberFormat="1" applyFont="1" applyAlignment="1">
      <alignment horizontal="center" vertical="center"/>
    </xf>
    <xf numFmtId="3" fontId="47" fillId="0" borderId="0" xfId="517" applyNumberFormat="1" applyAlignment="1">
      <alignment horizontal="left" vertical="top" wrapText="1"/>
      <protection/>
    </xf>
    <xf numFmtId="3" fontId="66" fillId="0" borderId="24" xfId="517" applyNumberFormat="1" applyFont="1" applyBorder="1" applyAlignment="1">
      <alignment horizontal="center" vertical="center"/>
      <protection/>
    </xf>
    <xf numFmtId="3" fontId="66" fillId="0" borderId="25" xfId="517" applyNumberFormat="1" applyFont="1" applyBorder="1" applyAlignment="1">
      <alignment horizontal="center" vertical="center"/>
      <protection/>
    </xf>
    <xf numFmtId="3" fontId="47" fillId="57" borderId="0" xfId="517" applyNumberFormat="1" applyFill="1" applyAlignment="1">
      <alignment horizontal="left" vertical="top" wrapText="1"/>
      <protection/>
    </xf>
    <xf numFmtId="3" fontId="66" fillId="0" borderId="27" xfId="517" applyNumberFormat="1" applyFont="1" applyBorder="1" applyAlignment="1">
      <alignment horizontal="center"/>
      <protection/>
    </xf>
    <xf numFmtId="3" fontId="66" fillId="0" borderId="0" xfId="517" applyNumberFormat="1" applyFont="1" applyBorder="1" applyAlignment="1">
      <alignment horizontal="center"/>
      <protection/>
    </xf>
    <xf numFmtId="3" fontId="47" fillId="0" borderId="0" xfId="517" applyNumberFormat="1" applyAlignment="1">
      <alignment horizontal="left" vertical="top"/>
      <protection/>
    </xf>
    <xf numFmtId="0" fontId="35" fillId="0" borderId="0" xfId="0" applyFont="1" applyAlignment="1">
      <alignment/>
    </xf>
    <xf numFmtId="0" fontId="0" fillId="0" borderId="0" xfId="0" applyAlignment="1">
      <alignment/>
    </xf>
    <xf numFmtId="0" fontId="36" fillId="59" borderId="23" xfId="0" applyFont="1" applyFill="1" applyBorder="1" applyAlignment="1">
      <alignment horizontal="center"/>
    </xf>
    <xf numFmtId="0" fontId="34" fillId="0" borderId="0" xfId="493" applyFont="1">
      <alignment/>
      <protection/>
    </xf>
    <xf numFmtId="0" fontId="0" fillId="0" borderId="0" xfId="493">
      <alignment/>
      <protection/>
    </xf>
    <xf numFmtId="0" fontId="35" fillId="0" borderId="0" xfId="493" applyFont="1">
      <alignment/>
      <protection/>
    </xf>
    <xf numFmtId="0" fontId="0" fillId="0" borderId="0" xfId="493" applyAlignment="1">
      <alignment horizontal="left" wrapText="1"/>
      <protection/>
    </xf>
    <xf numFmtId="0" fontId="34" fillId="0" borderId="0" xfId="0" applyFont="1" applyAlignment="1">
      <alignment/>
    </xf>
    <xf numFmtId="3" fontId="47" fillId="58" borderId="0" xfId="517" applyNumberFormat="1" applyFill="1" applyBorder="1" applyAlignment="1">
      <alignment horizontal="left" vertical="top" wrapText="1"/>
      <protection/>
    </xf>
    <xf numFmtId="0" fontId="26" fillId="58" borderId="22" xfId="509" applyFont="1" applyFill="1" applyBorder="1" applyAlignment="1">
      <alignment horizontal="center" vertical="center" wrapText="1"/>
      <protection/>
    </xf>
    <xf numFmtId="0" fontId="47" fillId="58" borderId="0" xfId="509" applyFont="1" applyFill="1" applyBorder="1" applyAlignment="1">
      <alignment horizontal="left" vertical="top" wrapText="1"/>
      <protection/>
    </xf>
    <xf numFmtId="0" fontId="44" fillId="57" borderId="22" xfId="506" applyFont="1" applyFill="1" applyBorder="1" applyAlignment="1">
      <alignment horizontal="left" vertical="top"/>
      <protection/>
    </xf>
    <xf numFmtId="0" fontId="45" fillId="0" borderId="0" xfId="0" applyNumberFormat="1" applyFont="1" applyFill="1" applyBorder="1" applyAlignment="1" applyProtection="1">
      <alignment horizontal="center" wrapText="1"/>
      <protection/>
    </xf>
    <xf numFmtId="0" fontId="44" fillId="0" borderId="0" xfId="0" applyFont="1" applyAlignment="1">
      <alignment horizontal="left" vertical="top" wrapText="1"/>
    </xf>
    <xf numFmtId="0" fontId="46" fillId="0" borderId="22" xfId="468" applyFont="1" applyBorder="1" applyAlignment="1">
      <alignment horizontal="left" vertical="top" wrapText="1"/>
    </xf>
  </cellXfs>
  <cellStyles count="605">
    <cellStyle name="Normal" xfId="0"/>
    <cellStyle name="20% - Accent1" xfId="15"/>
    <cellStyle name="20% - Accent1 10 2" xfId="16"/>
    <cellStyle name="20% - Accent1 11 2" xfId="17"/>
    <cellStyle name="20% - Accent1 12 2" xfId="18"/>
    <cellStyle name="20% - Accent1 13 2" xfId="19"/>
    <cellStyle name="20% - Accent1 14 2" xfId="20"/>
    <cellStyle name="20% - Accent1 15 2" xfId="21"/>
    <cellStyle name="20% - Accent1 2" xfId="22"/>
    <cellStyle name="20% - Accent1 2 2" xfId="23"/>
    <cellStyle name="20% - Accent1 2 2 2" xfId="24"/>
    <cellStyle name="20% - Accent1 2 3" xfId="25"/>
    <cellStyle name="20% - Accent1 2 4" xfId="26"/>
    <cellStyle name="20% - Accent1 3" xfId="27"/>
    <cellStyle name="20% - Accent1 3 2" xfId="28"/>
    <cellStyle name="20% - Accent1 3 3" xfId="29"/>
    <cellStyle name="20% - Accent1 4" xfId="30"/>
    <cellStyle name="20% - Accent1 4 2" xfId="31"/>
    <cellStyle name="20% - Accent1 5 2" xfId="32"/>
    <cellStyle name="20% - Accent1 57" xfId="33"/>
    <cellStyle name="20% - Accent1 58" xfId="34"/>
    <cellStyle name="20% - Accent1 6 2" xfId="35"/>
    <cellStyle name="20% - Accent1 7 2" xfId="36"/>
    <cellStyle name="20% - Accent1 8 2" xfId="37"/>
    <cellStyle name="20% - Accent1 9 2" xfId="38"/>
    <cellStyle name="20% - Accent2" xfId="39"/>
    <cellStyle name="20% - Accent2 10 2" xfId="40"/>
    <cellStyle name="20% - Accent2 11 2" xfId="41"/>
    <cellStyle name="20% - Accent2 12 2" xfId="42"/>
    <cellStyle name="20% - Accent2 13 2" xfId="43"/>
    <cellStyle name="20% - Accent2 14 2" xfId="44"/>
    <cellStyle name="20% - Accent2 15 2" xfId="45"/>
    <cellStyle name="20% - Accent2 2" xfId="46"/>
    <cellStyle name="20% - Accent2 2 2" xfId="47"/>
    <cellStyle name="20% - Accent2 2 2 2" xfId="48"/>
    <cellStyle name="20% - Accent2 2 3" xfId="49"/>
    <cellStyle name="20% - Accent2 2 4" xfId="50"/>
    <cellStyle name="20% - Accent2 3" xfId="51"/>
    <cellStyle name="20% - Accent2 3 2" xfId="52"/>
    <cellStyle name="20% - Accent2 3 3" xfId="53"/>
    <cellStyle name="20% - Accent2 4" xfId="54"/>
    <cellStyle name="20% - Accent2 4 2" xfId="55"/>
    <cellStyle name="20% - Accent2 5 2" xfId="56"/>
    <cellStyle name="20% - Accent2 57" xfId="57"/>
    <cellStyle name="20% - Accent2 58" xfId="58"/>
    <cellStyle name="20% - Accent2 6 2" xfId="59"/>
    <cellStyle name="20% - Accent2 7 2" xfId="60"/>
    <cellStyle name="20% - Accent2 8 2" xfId="61"/>
    <cellStyle name="20% - Accent2 9 2" xfId="62"/>
    <cellStyle name="20% - Accent3" xfId="63"/>
    <cellStyle name="20% - Accent3 10 2" xfId="64"/>
    <cellStyle name="20% - Accent3 11 2" xfId="65"/>
    <cellStyle name="20% - Accent3 12 2" xfId="66"/>
    <cellStyle name="20% - Accent3 13 2" xfId="67"/>
    <cellStyle name="20% - Accent3 14 2" xfId="68"/>
    <cellStyle name="20% - Accent3 15 2" xfId="69"/>
    <cellStyle name="20% - Accent3 2" xfId="70"/>
    <cellStyle name="20% - Accent3 2 2" xfId="71"/>
    <cellStyle name="20% - Accent3 2 2 2" xfId="72"/>
    <cellStyle name="20% - Accent3 2 3" xfId="73"/>
    <cellStyle name="20% - Accent3 2 4" xfId="74"/>
    <cellStyle name="20% - Accent3 3" xfId="75"/>
    <cellStyle name="20% - Accent3 3 2" xfId="76"/>
    <cellStyle name="20% - Accent3 3 3" xfId="77"/>
    <cellStyle name="20% - Accent3 4" xfId="78"/>
    <cellStyle name="20% - Accent3 4 2" xfId="79"/>
    <cellStyle name="20% - Accent3 5 2" xfId="80"/>
    <cellStyle name="20% - Accent3 57" xfId="81"/>
    <cellStyle name="20% - Accent3 58" xfId="82"/>
    <cellStyle name="20% - Accent3 6 2" xfId="83"/>
    <cellStyle name="20% - Accent3 7 2" xfId="84"/>
    <cellStyle name="20% - Accent3 8 2" xfId="85"/>
    <cellStyle name="20% - Accent3 9 2" xfId="86"/>
    <cellStyle name="20% - Accent4" xfId="87"/>
    <cellStyle name="20% - Accent4 10 2" xfId="88"/>
    <cellStyle name="20% - Accent4 11 2" xfId="89"/>
    <cellStyle name="20% - Accent4 12 2" xfId="90"/>
    <cellStyle name="20% - Accent4 13 2" xfId="91"/>
    <cellStyle name="20% - Accent4 14 2" xfId="92"/>
    <cellStyle name="20% - Accent4 15 2" xfId="93"/>
    <cellStyle name="20% - Accent4 2" xfId="94"/>
    <cellStyle name="20% - Accent4 2 2" xfId="95"/>
    <cellStyle name="20% - Accent4 2 2 2" xfId="96"/>
    <cellStyle name="20% - Accent4 2 3" xfId="97"/>
    <cellStyle name="20% - Accent4 2 4" xfId="98"/>
    <cellStyle name="20% - Accent4 3" xfId="99"/>
    <cellStyle name="20% - Accent4 3 2" xfId="100"/>
    <cellStyle name="20% - Accent4 3 3" xfId="101"/>
    <cellStyle name="20% - Accent4 4" xfId="102"/>
    <cellStyle name="20% - Accent4 4 2" xfId="103"/>
    <cellStyle name="20% - Accent4 5 2" xfId="104"/>
    <cellStyle name="20% - Accent4 57" xfId="105"/>
    <cellStyle name="20% - Accent4 58" xfId="106"/>
    <cellStyle name="20% - Accent4 6 2" xfId="107"/>
    <cellStyle name="20% - Accent4 7 2" xfId="108"/>
    <cellStyle name="20% - Accent4 8 2" xfId="109"/>
    <cellStyle name="20% - Accent4 9 2" xfId="110"/>
    <cellStyle name="20% - Accent5" xfId="111"/>
    <cellStyle name="20% - Accent5 10 2" xfId="112"/>
    <cellStyle name="20% - Accent5 11 2" xfId="113"/>
    <cellStyle name="20% - Accent5 12 2" xfId="114"/>
    <cellStyle name="20% - Accent5 13 2" xfId="115"/>
    <cellStyle name="20% - Accent5 14 2" xfId="116"/>
    <cellStyle name="20% - Accent5 15 2" xfId="117"/>
    <cellStyle name="20% - Accent5 2" xfId="118"/>
    <cellStyle name="20% - Accent5 2 2" xfId="119"/>
    <cellStyle name="20% - Accent5 2 2 2" xfId="120"/>
    <cellStyle name="20% - Accent5 2 3" xfId="121"/>
    <cellStyle name="20% - Accent5 2 4" xfId="122"/>
    <cellStyle name="20% - Accent5 3" xfId="123"/>
    <cellStyle name="20% - Accent5 3 2" xfId="124"/>
    <cellStyle name="20% - Accent5 3 3" xfId="125"/>
    <cellStyle name="20% - Accent5 4" xfId="126"/>
    <cellStyle name="20% - Accent5 4 2" xfId="127"/>
    <cellStyle name="20% - Accent5 5 2" xfId="128"/>
    <cellStyle name="20% - Accent5 57" xfId="129"/>
    <cellStyle name="20% - Accent5 6 2" xfId="130"/>
    <cellStyle name="20% - Accent5 7 2" xfId="131"/>
    <cellStyle name="20% - Accent5 8 2" xfId="132"/>
    <cellStyle name="20% - Accent5 9 2" xfId="133"/>
    <cellStyle name="20% - Accent6" xfId="134"/>
    <cellStyle name="20% - Accent6 10 2" xfId="135"/>
    <cellStyle name="20% - Accent6 11 2" xfId="136"/>
    <cellStyle name="20% - Accent6 12 2" xfId="137"/>
    <cellStyle name="20% - Accent6 13 2" xfId="138"/>
    <cellStyle name="20% - Accent6 14 2" xfId="139"/>
    <cellStyle name="20% - Accent6 15 2" xfId="140"/>
    <cellStyle name="20% - Accent6 2" xfId="141"/>
    <cellStyle name="20% - Accent6 2 2" xfId="142"/>
    <cellStyle name="20% - Accent6 2 2 2" xfId="143"/>
    <cellStyle name="20% - Accent6 2 3" xfId="144"/>
    <cellStyle name="20% - Accent6 2 4" xfId="145"/>
    <cellStyle name="20% - Accent6 3" xfId="146"/>
    <cellStyle name="20% - Accent6 3 2" xfId="147"/>
    <cellStyle name="20% - Accent6 3 3" xfId="148"/>
    <cellStyle name="20% - Accent6 4" xfId="149"/>
    <cellStyle name="20% - Accent6 4 2" xfId="150"/>
    <cellStyle name="20% - Accent6 5 2" xfId="151"/>
    <cellStyle name="20% - Accent6 57" xfId="152"/>
    <cellStyle name="20% - Accent6 58" xfId="153"/>
    <cellStyle name="20% - Accent6 6 2" xfId="154"/>
    <cellStyle name="20% - Accent6 7 2" xfId="155"/>
    <cellStyle name="20% - Accent6 8 2" xfId="156"/>
    <cellStyle name="20% - Accent6 9 2" xfId="157"/>
    <cellStyle name="40% - Accent1" xfId="158"/>
    <cellStyle name="40% - Accent1 10 2" xfId="159"/>
    <cellStyle name="40% - Accent1 11 2" xfId="160"/>
    <cellStyle name="40% - Accent1 12 2" xfId="161"/>
    <cellStyle name="40% - Accent1 13 2" xfId="162"/>
    <cellStyle name="40% - Accent1 14 2" xfId="163"/>
    <cellStyle name="40% - Accent1 15 2" xfId="164"/>
    <cellStyle name="40% - Accent1 2" xfId="165"/>
    <cellStyle name="40% - Accent1 2 2" xfId="166"/>
    <cellStyle name="40% - Accent1 2 2 2" xfId="167"/>
    <cellStyle name="40% - Accent1 2 3" xfId="168"/>
    <cellStyle name="40% - Accent1 2 4" xfId="169"/>
    <cellStyle name="40% - Accent1 3" xfId="170"/>
    <cellStyle name="40% - Accent1 3 2" xfId="171"/>
    <cellStyle name="40% - Accent1 3 3" xfId="172"/>
    <cellStyle name="40% - Accent1 4" xfId="173"/>
    <cellStyle name="40% - Accent1 4 2" xfId="174"/>
    <cellStyle name="40% - Accent1 5 2" xfId="175"/>
    <cellStyle name="40% - Accent1 57" xfId="176"/>
    <cellStyle name="40% - Accent1 58" xfId="177"/>
    <cellStyle name="40% - Accent1 6 2" xfId="178"/>
    <cellStyle name="40% - Accent1 7 2" xfId="179"/>
    <cellStyle name="40% - Accent1 8 2" xfId="180"/>
    <cellStyle name="40% - Accent1 9 2" xfId="181"/>
    <cellStyle name="40% - Accent2" xfId="182"/>
    <cellStyle name="40% - Accent2 10 2" xfId="183"/>
    <cellStyle name="40% - Accent2 11 2" xfId="184"/>
    <cellStyle name="40% - Accent2 12 2" xfId="185"/>
    <cellStyle name="40% - Accent2 13 2" xfId="186"/>
    <cellStyle name="40% - Accent2 14 2" xfId="187"/>
    <cellStyle name="40% - Accent2 15 2" xfId="188"/>
    <cellStyle name="40% - Accent2 2" xfId="189"/>
    <cellStyle name="40% - Accent2 2 2" xfId="190"/>
    <cellStyle name="40% - Accent2 2 2 2" xfId="191"/>
    <cellStyle name="40% - Accent2 2 3" xfId="192"/>
    <cellStyle name="40% - Accent2 2 4" xfId="193"/>
    <cellStyle name="40% - Accent2 3" xfId="194"/>
    <cellStyle name="40% - Accent2 3 2" xfId="195"/>
    <cellStyle name="40% - Accent2 3 3" xfId="196"/>
    <cellStyle name="40% - Accent2 4" xfId="197"/>
    <cellStyle name="40% - Accent2 4 2" xfId="198"/>
    <cellStyle name="40% - Accent2 5 2" xfId="199"/>
    <cellStyle name="40% - Accent2 57" xfId="200"/>
    <cellStyle name="40% - Accent2 6 2" xfId="201"/>
    <cellStyle name="40% - Accent2 7 2" xfId="202"/>
    <cellStyle name="40% - Accent2 8 2" xfId="203"/>
    <cellStyle name="40% - Accent2 9 2" xfId="204"/>
    <cellStyle name="40% - Accent3" xfId="205"/>
    <cellStyle name="40% - Accent3 10 2" xfId="206"/>
    <cellStyle name="40% - Accent3 11 2" xfId="207"/>
    <cellStyle name="40% - Accent3 12 2" xfId="208"/>
    <cellStyle name="40% - Accent3 13 2" xfId="209"/>
    <cellStyle name="40% - Accent3 14 2" xfId="210"/>
    <cellStyle name="40% - Accent3 15 2" xfId="211"/>
    <cellStyle name="40% - Accent3 2" xfId="212"/>
    <cellStyle name="40% - Accent3 2 2" xfId="213"/>
    <cellStyle name="40% - Accent3 2 2 2" xfId="214"/>
    <cellStyle name="40% - Accent3 2 3" xfId="215"/>
    <cellStyle name="40% - Accent3 2 4" xfId="216"/>
    <cellStyle name="40% - Accent3 3" xfId="217"/>
    <cellStyle name="40% - Accent3 3 2" xfId="218"/>
    <cellStyle name="40% - Accent3 3 3" xfId="219"/>
    <cellStyle name="40% - Accent3 4" xfId="220"/>
    <cellStyle name="40% - Accent3 4 2" xfId="221"/>
    <cellStyle name="40% - Accent3 5 2" xfId="222"/>
    <cellStyle name="40% - Accent3 57" xfId="223"/>
    <cellStyle name="40% - Accent3 58" xfId="224"/>
    <cellStyle name="40% - Accent3 6 2" xfId="225"/>
    <cellStyle name="40% - Accent3 7 2" xfId="226"/>
    <cellStyle name="40% - Accent3 8 2" xfId="227"/>
    <cellStyle name="40% - Accent3 9 2" xfId="228"/>
    <cellStyle name="40% - Accent4" xfId="229"/>
    <cellStyle name="40% - Accent4 10 2" xfId="230"/>
    <cellStyle name="40% - Accent4 11 2" xfId="231"/>
    <cellStyle name="40% - Accent4 12 2" xfId="232"/>
    <cellStyle name="40% - Accent4 13 2" xfId="233"/>
    <cellStyle name="40% - Accent4 14 2" xfId="234"/>
    <cellStyle name="40% - Accent4 15 2" xfId="235"/>
    <cellStyle name="40% - Accent4 2" xfId="236"/>
    <cellStyle name="40% - Accent4 2 2" xfId="237"/>
    <cellStyle name="40% - Accent4 2 2 2" xfId="238"/>
    <cellStyle name="40% - Accent4 2 3" xfId="239"/>
    <cellStyle name="40% - Accent4 2 4" xfId="240"/>
    <cellStyle name="40% - Accent4 3" xfId="241"/>
    <cellStyle name="40% - Accent4 3 2" xfId="242"/>
    <cellStyle name="40% - Accent4 3 3" xfId="243"/>
    <cellStyle name="40% - Accent4 4" xfId="244"/>
    <cellStyle name="40% - Accent4 4 2" xfId="245"/>
    <cellStyle name="40% - Accent4 5 2" xfId="246"/>
    <cellStyle name="40% - Accent4 57" xfId="247"/>
    <cellStyle name="40% - Accent4 58" xfId="248"/>
    <cellStyle name="40% - Accent4 6 2" xfId="249"/>
    <cellStyle name="40% - Accent4 7 2" xfId="250"/>
    <cellStyle name="40% - Accent4 8 2" xfId="251"/>
    <cellStyle name="40% - Accent4 9 2" xfId="252"/>
    <cellStyle name="40% - Accent5" xfId="253"/>
    <cellStyle name="40% - Accent5 10 2" xfId="254"/>
    <cellStyle name="40% - Accent5 11 2" xfId="255"/>
    <cellStyle name="40% - Accent5 12 2" xfId="256"/>
    <cellStyle name="40% - Accent5 13 2" xfId="257"/>
    <cellStyle name="40% - Accent5 14 2" xfId="258"/>
    <cellStyle name="40% - Accent5 15 2" xfId="259"/>
    <cellStyle name="40% - Accent5 2" xfId="260"/>
    <cellStyle name="40% - Accent5 2 2" xfId="261"/>
    <cellStyle name="40% - Accent5 2 2 2" xfId="262"/>
    <cellStyle name="40% - Accent5 2 3" xfId="263"/>
    <cellStyle name="40% - Accent5 2 4" xfId="264"/>
    <cellStyle name="40% - Accent5 3" xfId="265"/>
    <cellStyle name="40% - Accent5 3 2" xfId="266"/>
    <cellStyle name="40% - Accent5 3 3" xfId="267"/>
    <cellStyle name="40% - Accent5 4" xfId="268"/>
    <cellStyle name="40% - Accent5 4 2" xfId="269"/>
    <cellStyle name="40% - Accent5 5 2" xfId="270"/>
    <cellStyle name="40% - Accent5 57" xfId="271"/>
    <cellStyle name="40% - Accent5 6 2" xfId="272"/>
    <cellStyle name="40% - Accent5 7 2" xfId="273"/>
    <cellStyle name="40% - Accent5 8 2" xfId="274"/>
    <cellStyle name="40% - Accent5 9 2" xfId="275"/>
    <cellStyle name="40% - Accent6" xfId="276"/>
    <cellStyle name="40% - Accent6 10 2" xfId="277"/>
    <cellStyle name="40% - Accent6 11 2" xfId="278"/>
    <cellStyle name="40% - Accent6 12 2" xfId="279"/>
    <cellStyle name="40% - Accent6 13 2" xfId="280"/>
    <cellStyle name="40% - Accent6 14 2" xfId="281"/>
    <cellStyle name="40% - Accent6 15 2" xfId="282"/>
    <cellStyle name="40% - Accent6 2" xfId="283"/>
    <cellStyle name="40% - Accent6 2 2" xfId="284"/>
    <cellStyle name="40% - Accent6 2 2 2" xfId="285"/>
    <cellStyle name="40% - Accent6 2 3" xfId="286"/>
    <cellStyle name="40% - Accent6 2 4" xfId="287"/>
    <cellStyle name="40% - Accent6 3" xfId="288"/>
    <cellStyle name="40% - Accent6 3 2" xfId="289"/>
    <cellStyle name="40% - Accent6 3 3" xfId="290"/>
    <cellStyle name="40% - Accent6 4" xfId="291"/>
    <cellStyle name="40% - Accent6 4 2" xfId="292"/>
    <cellStyle name="40% - Accent6 5 2" xfId="293"/>
    <cellStyle name="40% - Accent6 57" xfId="294"/>
    <cellStyle name="40% - Accent6 58" xfId="295"/>
    <cellStyle name="40% - Accent6 6 2" xfId="296"/>
    <cellStyle name="40% - Accent6 7 2" xfId="297"/>
    <cellStyle name="40% - Accent6 8 2" xfId="298"/>
    <cellStyle name="40% - Accent6 9 2" xfId="299"/>
    <cellStyle name="60% - Accent1" xfId="300"/>
    <cellStyle name="60% - Accent1 2" xfId="301"/>
    <cellStyle name="60% - Accent1 2 2" xfId="302"/>
    <cellStyle name="60% - Accent1 2 3" xfId="303"/>
    <cellStyle name="60% - Accent1 3" xfId="304"/>
    <cellStyle name="60% - Accent1 57" xfId="305"/>
    <cellStyle name="60% - Accent1 58" xfId="306"/>
    <cellStyle name="60% - Accent2" xfId="307"/>
    <cellStyle name="60% - Accent2 2" xfId="308"/>
    <cellStyle name="60% - Accent2 2 2" xfId="309"/>
    <cellStyle name="60% - Accent2 2 3" xfId="310"/>
    <cellStyle name="60% - Accent2 3" xfId="311"/>
    <cellStyle name="60% - Accent2 57" xfId="312"/>
    <cellStyle name="60% - Accent3" xfId="313"/>
    <cellStyle name="60% - Accent3 2" xfId="314"/>
    <cellStyle name="60% - Accent3 2 2" xfId="315"/>
    <cellStyle name="60% - Accent3 2 3" xfId="316"/>
    <cellStyle name="60% - Accent3 3" xfId="317"/>
    <cellStyle name="60% - Accent3 57" xfId="318"/>
    <cellStyle name="60% - Accent3 58" xfId="319"/>
    <cellStyle name="60% - Accent4" xfId="320"/>
    <cellStyle name="60% - Accent4 2" xfId="321"/>
    <cellStyle name="60% - Accent4 2 2" xfId="322"/>
    <cellStyle name="60% - Accent4 2 3" xfId="323"/>
    <cellStyle name="60% - Accent4 3" xfId="324"/>
    <cellStyle name="60% - Accent4 57" xfId="325"/>
    <cellStyle name="60% - Accent4 58" xfId="326"/>
    <cellStyle name="60% - Accent5" xfId="327"/>
    <cellStyle name="60% - Accent5 2" xfId="328"/>
    <cellStyle name="60% - Accent5 2 2" xfId="329"/>
    <cellStyle name="60% - Accent5 2 3" xfId="330"/>
    <cellStyle name="60% - Accent5 3" xfId="331"/>
    <cellStyle name="60% - Accent5 57" xfId="332"/>
    <cellStyle name="60% - Accent6" xfId="333"/>
    <cellStyle name="60% - Accent6 2" xfId="334"/>
    <cellStyle name="60% - Accent6 2 2" xfId="335"/>
    <cellStyle name="60% - Accent6 2 3" xfId="336"/>
    <cellStyle name="60% - Accent6 3" xfId="337"/>
    <cellStyle name="60% - Accent6 57" xfId="338"/>
    <cellStyle name="60% - Accent6 58" xfId="339"/>
    <cellStyle name="Accent1" xfId="340"/>
    <cellStyle name="Accent1 2" xfId="341"/>
    <cellStyle name="Accent1 2 2" xfId="342"/>
    <cellStyle name="Accent1 2 3" xfId="343"/>
    <cellStyle name="Accent1 3" xfId="344"/>
    <cellStyle name="Accent1 57" xfId="345"/>
    <cellStyle name="Accent1 58" xfId="346"/>
    <cellStyle name="Accent2" xfId="347"/>
    <cellStyle name="Accent2 2" xfId="348"/>
    <cellStyle name="Accent2 2 2" xfId="349"/>
    <cellStyle name="Accent2 2 3" xfId="350"/>
    <cellStyle name="Accent2 3" xfId="351"/>
    <cellStyle name="Accent2 57" xfId="352"/>
    <cellStyle name="Accent3" xfId="353"/>
    <cellStyle name="Accent3 2" xfId="354"/>
    <cellStyle name="Accent3 2 2" xfId="355"/>
    <cellStyle name="Accent3 2 3" xfId="356"/>
    <cellStyle name="Accent3 3" xfId="357"/>
    <cellStyle name="Accent3 57" xfId="358"/>
    <cellStyle name="Accent4" xfId="359"/>
    <cellStyle name="Accent4 2" xfId="360"/>
    <cellStyle name="Accent4 2 2" xfId="361"/>
    <cellStyle name="Accent4 2 3" xfId="362"/>
    <cellStyle name="Accent4 3" xfId="363"/>
    <cellStyle name="Accent4 57" xfId="364"/>
    <cellStyle name="Accent4 58" xfId="365"/>
    <cellStyle name="Accent5" xfId="366"/>
    <cellStyle name="Accent5 2" xfId="367"/>
    <cellStyle name="Accent5 2 2" xfId="368"/>
    <cellStyle name="Accent5 2 3" xfId="369"/>
    <cellStyle name="Accent5 3" xfId="370"/>
    <cellStyle name="Accent5 57" xfId="371"/>
    <cellStyle name="Accent6" xfId="372"/>
    <cellStyle name="Accent6 2" xfId="373"/>
    <cellStyle name="Accent6 2 2" xfId="374"/>
    <cellStyle name="Accent6 2 3" xfId="375"/>
    <cellStyle name="Accent6 3" xfId="376"/>
    <cellStyle name="Accent6 57" xfId="377"/>
    <cellStyle name="Bad" xfId="378"/>
    <cellStyle name="Bad 2" xfId="379"/>
    <cellStyle name="Bad 2 2" xfId="380"/>
    <cellStyle name="Bad 2 3" xfId="381"/>
    <cellStyle name="Bad 3" xfId="382"/>
    <cellStyle name="Bad 57" xfId="383"/>
    <cellStyle name="Calculation" xfId="384"/>
    <cellStyle name="Calculation 2" xfId="385"/>
    <cellStyle name="Calculation 2 2" xfId="386"/>
    <cellStyle name="Calculation 2 3" xfId="387"/>
    <cellStyle name="Calculation 3" xfId="388"/>
    <cellStyle name="Calculation 57" xfId="389"/>
    <cellStyle name="Calculation 58" xfId="390"/>
    <cellStyle name="Check Cell" xfId="391"/>
    <cellStyle name="Check Cell 2" xfId="392"/>
    <cellStyle name="Check Cell 2 2" xfId="393"/>
    <cellStyle name="Check Cell 2 3" xfId="394"/>
    <cellStyle name="Check Cell 3" xfId="395"/>
    <cellStyle name="Check Cell 57" xfId="396"/>
    <cellStyle name="Comma" xfId="397"/>
    <cellStyle name="Comma [0]" xfId="398"/>
    <cellStyle name="Comma 2" xfId="399"/>
    <cellStyle name="Comma 2 2" xfId="400"/>
    <cellStyle name="Comma 2 2 2" xfId="401"/>
    <cellStyle name="Comma 2 2 3" xfId="402"/>
    <cellStyle name="Comma 2 3" xfId="403"/>
    <cellStyle name="Comma 28" xfId="404"/>
    <cellStyle name="Comma 28 2" xfId="405"/>
    <cellStyle name="Comma 29" xfId="406"/>
    <cellStyle name="Comma 29 2" xfId="407"/>
    <cellStyle name="Comma 3" xfId="408"/>
    <cellStyle name="Comma 3 2" xfId="409"/>
    <cellStyle name="Comma 3 2 2" xfId="410"/>
    <cellStyle name="Comma 3 3" xfId="411"/>
    <cellStyle name="Comma 3 4" xfId="412"/>
    <cellStyle name="Comma 3 5" xfId="413"/>
    <cellStyle name="Comma 30" xfId="414"/>
    <cellStyle name="Comma 30 2" xfId="415"/>
    <cellStyle name="Comma 4" xfId="416"/>
    <cellStyle name="Comma 4 2" xfId="417"/>
    <cellStyle name="Comma 5" xfId="418"/>
    <cellStyle name="Comma 5 2" xfId="419"/>
    <cellStyle name="Comma 57" xfId="420"/>
    <cellStyle name="Comma 58" xfId="421"/>
    <cellStyle name="Comma 6" xfId="422"/>
    <cellStyle name="Comma 7" xfId="423"/>
    <cellStyle name="Currency" xfId="424"/>
    <cellStyle name="Currency [0]" xfId="425"/>
    <cellStyle name="Explanatory Text" xfId="426"/>
    <cellStyle name="Explanatory Text 2" xfId="427"/>
    <cellStyle name="Explanatory Text 2 2" xfId="428"/>
    <cellStyle name="Explanatory Text 2 3" xfId="429"/>
    <cellStyle name="Explanatory Text 3" xfId="430"/>
    <cellStyle name="Explanatory Text 57" xfId="431"/>
    <cellStyle name="Followed Hyperlink" xfId="432"/>
    <cellStyle name="Good" xfId="433"/>
    <cellStyle name="Good 2" xfId="434"/>
    <cellStyle name="Good 2 2" xfId="435"/>
    <cellStyle name="Good 2 3" xfId="436"/>
    <cellStyle name="Good 3" xfId="437"/>
    <cellStyle name="Good 57" xfId="438"/>
    <cellStyle name="head" xfId="439"/>
    <cellStyle name="Heading 1" xfId="440"/>
    <cellStyle name="Heading 1 2" xfId="441"/>
    <cellStyle name="Heading 1 2 2" xfId="442"/>
    <cellStyle name="Heading 1 2 3" xfId="443"/>
    <cellStyle name="Heading 1 3" xfId="444"/>
    <cellStyle name="Heading 1 57" xfId="445"/>
    <cellStyle name="Heading 1 58" xfId="446"/>
    <cellStyle name="Heading 2" xfId="447"/>
    <cellStyle name="Heading 2 2" xfId="448"/>
    <cellStyle name="Heading 2 2 2" xfId="449"/>
    <cellStyle name="Heading 2 2 3" xfId="450"/>
    <cellStyle name="Heading 2 3" xfId="451"/>
    <cellStyle name="Heading 2 57" xfId="452"/>
    <cellStyle name="Heading 2 58" xfId="453"/>
    <cellStyle name="Heading 3" xfId="454"/>
    <cellStyle name="Heading 3 2" xfId="455"/>
    <cellStyle name="Heading 3 2 2" xfId="456"/>
    <cellStyle name="Heading 3 2 3" xfId="457"/>
    <cellStyle name="Heading 3 3" xfId="458"/>
    <cellStyle name="Heading 3 57" xfId="459"/>
    <cellStyle name="Heading 3 58" xfId="460"/>
    <cellStyle name="Heading 4" xfId="461"/>
    <cellStyle name="Heading 4 2" xfId="462"/>
    <cellStyle name="Heading 4 2 2" xfId="463"/>
    <cellStyle name="Heading 4 2 3" xfId="464"/>
    <cellStyle name="Heading 4 3" xfId="465"/>
    <cellStyle name="Heading 4 57" xfId="466"/>
    <cellStyle name="Heading 4 58" xfId="467"/>
    <cellStyle name="Hyperlink" xfId="468"/>
    <cellStyle name="Hyperlink 2" xfId="469"/>
    <cellStyle name="Hyperlink 2 2" xfId="470"/>
    <cellStyle name="Hyperlink 2 3" xfId="471"/>
    <cellStyle name="Hyperlink 3" xfId="472"/>
    <cellStyle name="Hyperlink 55" xfId="473"/>
    <cellStyle name="Input" xfId="474"/>
    <cellStyle name="Input 2" xfId="475"/>
    <cellStyle name="Input 2 2" xfId="476"/>
    <cellStyle name="Input 2 3" xfId="477"/>
    <cellStyle name="Input 3" xfId="478"/>
    <cellStyle name="Input 57" xfId="479"/>
    <cellStyle name="Input 58" xfId="480"/>
    <cellStyle name="Linked Cell" xfId="481"/>
    <cellStyle name="Linked Cell 2" xfId="482"/>
    <cellStyle name="Linked Cell 2 2" xfId="483"/>
    <cellStyle name="Linked Cell 2 3" xfId="484"/>
    <cellStyle name="Linked Cell 3" xfId="485"/>
    <cellStyle name="Linked Cell 57" xfId="486"/>
    <cellStyle name="Neutral" xfId="487"/>
    <cellStyle name="Neutral 2" xfId="488"/>
    <cellStyle name="Neutral 2 2" xfId="489"/>
    <cellStyle name="Neutral 2 3" xfId="490"/>
    <cellStyle name="Neutral 3" xfId="491"/>
    <cellStyle name="Neutral 57" xfId="492"/>
    <cellStyle name="Normal 10" xfId="493"/>
    <cellStyle name="Normal 10 2" xfId="494"/>
    <cellStyle name="Normal 10 2 2" xfId="495"/>
    <cellStyle name="Normal 10 3" xfId="496"/>
    <cellStyle name="Normal 11 2" xfId="497"/>
    <cellStyle name="Normal 12" xfId="498"/>
    <cellStyle name="Normal 12 2" xfId="499"/>
    <cellStyle name="Normal 12 2 2" xfId="500"/>
    <cellStyle name="Normal 12 3" xfId="501"/>
    <cellStyle name="Normal 13 2" xfId="502"/>
    <cellStyle name="Normal 14 2" xfId="503"/>
    <cellStyle name="Normal 15 2" xfId="504"/>
    <cellStyle name="Normal 2" xfId="505"/>
    <cellStyle name="Normal 2 2" xfId="506"/>
    <cellStyle name="Normal 2 2 2" xfId="507"/>
    <cellStyle name="Normal 2 2 3" xfId="508"/>
    <cellStyle name="Normal 2 2 4" xfId="509"/>
    <cellStyle name="Normal 2 3" xfId="510"/>
    <cellStyle name="Normal 2 3 2" xfId="511"/>
    <cellStyle name="Normal 2 4" xfId="512"/>
    <cellStyle name="Normal 28" xfId="513"/>
    <cellStyle name="Normal 28 2" xfId="514"/>
    <cellStyle name="Normal 29" xfId="515"/>
    <cellStyle name="Normal 29 2" xfId="516"/>
    <cellStyle name="Normal 3" xfId="517"/>
    <cellStyle name="Normal 3 2" xfId="518"/>
    <cellStyle name="Normal 3 2 2" xfId="519"/>
    <cellStyle name="Normal 3 3" xfId="520"/>
    <cellStyle name="Normal 30" xfId="521"/>
    <cellStyle name="Normal 30 2" xfId="522"/>
    <cellStyle name="Normal 31" xfId="523"/>
    <cellStyle name="Normal 31 2" xfId="524"/>
    <cellStyle name="Normal 32" xfId="525"/>
    <cellStyle name="Normal 32 2" xfId="526"/>
    <cellStyle name="Normal 32 3" xfId="527"/>
    <cellStyle name="Normal 32 3 2" xfId="528"/>
    <cellStyle name="Normal 4" xfId="529"/>
    <cellStyle name="Normal 4 2" xfId="530"/>
    <cellStyle name="Normal 4 3" xfId="531"/>
    <cellStyle name="Normal 5" xfId="532"/>
    <cellStyle name="Normal 5 2" xfId="533"/>
    <cellStyle name="Normal 5 2 2" xfId="534"/>
    <cellStyle name="Normal 5 3" xfId="535"/>
    <cellStyle name="Normal 57" xfId="536"/>
    <cellStyle name="Normal 58" xfId="537"/>
    <cellStyle name="Normal 6" xfId="538"/>
    <cellStyle name="Normal 6 2" xfId="539"/>
    <cellStyle name="Normal 6 3" xfId="540"/>
    <cellStyle name="Normal 7" xfId="541"/>
    <cellStyle name="Normal 7 2" xfId="542"/>
    <cellStyle name="Normal 7 3" xfId="543"/>
    <cellStyle name="Normal 8" xfId="544"/>
    <cellStyle name="Normal 8 2" xfId="545"/>
    <cellStyle name="Normal 9 2" xfId="546"/>
    <cellStyle name="Normal_Stock Indices" xfId="547"/>
    <cellStyle name="Note" xfId="548"/>
    <cellStyle name="Note 10 2" xfId="549"/>
    <cellStyle name="Note 11 2" xfId="550"/>
    <cellStyle name="Note 12 2" xfId="551"/>
    <cellStyle name="Note 13 2" xfId="552"/>
    <cellStyle name="Note 14 2" xfId="553"/>
    <cellStyle name="Note 15 2" xfId="554"/>
    <cellStyle name="Note 2" xfId="555"/>
    <cellStyle name="Note 2 2" xfId="556"/>
    <cellStyle name="Note 2 2 2" xfId="557"/>
    <cellStyle name="Note 2 3" xfId="558"/>
    <cellStyle name="Note 2 4" xfId="559"/>
    <cellStyle name="Note 3" xfId="560"/>
    <cellStyle name="Note 3 2" xfId="561"/>
    <cellStyle name="Note 3 2 2" xfId="562"/>
    <cellStyle name="Note 3 3" xfId="563"/>
    <cellStyle name="Note 3 3 2" xfId="564"/>
    <cellStyle name="Note 3 4" xfId="565"/>
    <cellStyle name="Note 3 5" xfId="566"/>
    <cellStyle name="Note 4" xfId="567"/>
    <cellStyle name="Note 4 2" xfId="568"/>
    <cellStyle name="Note 5" xfId="569"/>
    <cellStyle name="Note 5 2" xfId="570"/>
    <cellStyle name="Note 57" xfId="571"/>
    <cellStyle name="Note 58" xfId="572"/>
    <cellStyle name="Note 6 2" xfId="573"/>
    <cellStyle name="Note 7 2" xfId="574"/>
    <cellStyle name="Note 8 2" xfId="575"/>
    <cellStyle name="Note 9 2" xfId="576"/>
    <cellStyle name="Output" xfId="577"/>
    <cellStyle name="Output 2" xfId="578"/>
    <cellStyle name="Output 2 2" xfId="579"/>
    <cellStyle name="Output 2 3" xfId="580"/>
    <cellStyle name="Output 3" xfId="581"/>
    <cellStyle name="Output 57" xfId="582"/>
    <cellStyle name="Output 58" xfId="583"/>
    <cellStyle name="Percent" xfId="584"/>
    <cellStyle name="Percent 2 2" xfId="585"/>
    <cellStyle name="Percent 28" xfId="586"/>
    <cellStyle name="Percent 28 2" xfId="587"/>
    <cellStyle name="Percent 29" xfId="588"/>
    <cellStyle name="Percent 29 2" xfId="589"/>
    <cellStyle name="Percent 3" xfId="590"/>
    <cellStyle name="Percent 3 2" xfId="591"/>
    <cellStyle name="Percent 30" xfId="592"/>
    <cellStyle name="Percent 30 2" xfId="593"/>
    <cellStyle name="Percent 4" xfId="594"/>
    <cellStyle name="Percent 4 2" xfId="595"/>
    <cellStyle name="Percent 5" xfId="596"/>
    <cellStyle name="Percent 5 2" xfId="597"/>
    <cellStyle name="Percent 57" xfId="598"/>
    <cellStyle name="Title" xfId="599"/>
    <cellStyle name="Title 2" xfId="600"/>
    <cellStyle name="Title 2 2" xfId="601"/>
    <cellStyle name="Title 2 3" xfId="602"/>
    <cellStyle name="Title 3" xfId="603"/>
    <cellStyle name="Title 57" xfId="604"/>
    <cellStyle name="Title 58" xfId="605"/>
    <cellStyle name="Total" xfId="606"/>
    <cellStyle name="Total 2" xfId="607"/>
    <cellStyle name="Total 2 2" xfId="608"/>
    <cellStyle name="Total 2 3" xfId="609"/>
    <cellStyle name="Total 3" xfId="610"/>
    <cellStyle name="Total 57" xfId="611"/>
    <cellStyle name="Total 58" xfId="612"/>
    <cellStyle name="Warning Text" xfId="613"/>
    <cellStyle name="Warning Text 2" xfId="614"/>
    <cellStyle name="Warning Text 2 2" xfId="615"/>
    <cellStyle name="Warning Text 2 3" xfId="616"/>
    <cellStyle name="Warning Text 3" xfId="617"/>
    <cellStyle name="Warning Text 57" xfId="6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daily.com/quantitative-easing-who-wins-and-who-loses"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A1" sqref="A1"/>
    </sheetView>
  </sheetViews>
  <sheetFormatPr defaultColWidth="9.140625" defaultRowHeight="12.75"/>
  <cols>
    <col min="1" max="1" width="106.7109375" style="90" customWidth="1"/>
  </cols>
  <sheetData>
    <row r="1" ht="12.75">
      <c r="A1" s="128" t="s">
        <v>208</v>
      </c>
    </row>
    <row r="3" ht="12.75">
      <c r="A3" s="99" t="s">
        <v>230</v>
      </c>
    </row>
    <row r="5" ht="26.25">
      <c r="A5" s="99" t="s">
        <v>233</v>
      </c>
    </row>
    <row r="7" ht="12.75">
      <c r="A7" s="99" t="s">
        <v>234</v>
      </c>
    </row>
    <row r="9" ht="26.25">
      <c r="A9" s="99" t="s">
        <v>231</v>
      </c>
    </row>
    <row r="11" ht="26.25">
      <c r="A11" s="99" t="s">
        <v>229</v>
      </c>
    </row>
    <row r="12" ht="12.75">
      <c r="A12" s="99"/>
    </row>
    <row r="13" ht="26.25">
      <c r="A13" s="99" t="s">
        <v>232</v>
      </c>
    </row>
  </sheetData>
  <sheetProtection/>
  <hyperlinks>
    <hyperlink ref="A11" location="'400 Richest'!A1" display="From 2009 through 2013, the inflation-adjusted mean net worth of Forbes 400 Richest People in America increased from $3.4 to $5.1 billion, or by 50%."/>
    <hyperlink ref="A3" location="'400 Richest'!A1" display="Through QE, the Fed has purchased $1.7 trillion of mortgage-backed assets and nearly two trillion dollars of federal debt."/>
    <hyperlink ref="A5" location="'Bond Market'!A1" display="During 2013, the U.S. bond market issued $6.4 trillion in new bonds, and investors bought and sold $202 trillion of bonds or more than 12 times the size of the entire U.S. economy."/>
    <hyperlink ref="A7" location="'Bond Market'!A1" display="At the end of 2007, the U.S. bond market was worth $32 trillion, or more than twice the size of the U.S. economy."/>
    <hyperlink ref="A9" location="'Stock Market'!A1" display="Relative to the size of the U.S. economy, at of the end of 2013 the Dow Jones Industrial Average was 25% above its average since 1990. "/>
    <hyperlink ref="A13" location="'Household income'!A1" display="Inflation-adjusted middle-class income fell during the recession, continued to fall even after the recession ended in 2009, and has scarcely rebounded since then."/>
    <hyperlink ref="A1" r:id="rId1" display="Data and calculations for &quot;Quantitative Easing: Who wins and who loses?&quot;"/>
  </hyperlinks>
  <printOptions/>
  <pageMargins left="0.7" right="0.7" top="0.75" bottom="0.75" header="0.3" footer="0.3"/>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J1"/>
    </sheetView>
  </sheetViews>
  <sheetFormatPr defaultColWidth="9.140625" defaultRowHeight="12.75"/>
  <cols>
    <col min="2" max="2" width="24.00390625" style="0" customWidth="1"/>
    <col min="3" max="3" width="18.28125" style="0" customWidth="1"/>
  </cols>
  <sheetData>
    <row r="1" spans="1:10" ht="39" customHeight="1">
      <c r="A1" s="101" t="s">
        <v>211</v>
      </c>
      <c r="B1" s="101"/>
      <c r="C1" s="101"/>
      <c r="D1" s="101"/>
      <c r="E1" s="101"/>
      <c r="F1" s="101"/>
      <c r="G1" s="101"/>
      <c r="H1" s="101"/>
      <c r="I1" s="101"/>
      <c r="J1" s="101"/>
    </row>
    <row r="2" spans="1:2" ht="12.75">
      <c r="A2" s="88" t="s">
        <v>1</v>
      </c>
      <c r="B2" s="89"/>
    </row>
    <row r="4" spans="1:3" s="87" customFormat="1" ht="12.75">
      <c r="A4" s="86" t="s">
        <v>2</v>
      </c>
      <c r="B4" s="86" t="s">
        <v>210</v>
      </c>
      <c r="C4" s="92" t="s">
        <v>212</v>
      </c>
    </row>
    <row r="5" spans="1:3" ht="12.75">
      <c r="A5" s="83">
        <v>2003</v>
      </c>
      <c r="B5" s="83">
        <v>3</v>
      </c>
      <c r="C5" s="91">
        <f>(B5-B$11)/B$11</f>
        <v>-0.11764705882352938</v>
      </c>
    </row>
    <row r="6" spans="1:3" ht="12.75">
      <c r="A6" s="83">
        <v>2004</v>
      </c>
      <c r="B6" s="83">
        <v>3.1</v>
      </c>
      <c r="C6" s="91">
        <f aca="true" t="shared" si="0" ref="C6:C15">(B6-B$11)/B$11</f>
        <v>-0.08823529411764701</v>
      </c>
    </row>
    <row r="7" spans="1:3" ht="12.75">
      <c r="A7" s="83">
        <v>2005</v>
      </c>
      <c r="B7" s="83">
        <v>3.4</v>
      </c>
      <c r="C7" s="91">
        <f t="shared" si="0"/>
        <v>0</v>
      </c>
    </row>
    <row r="8" spans="1:3" ht="12.75">
      <c r="A8" s="83">
        <v>2006</v>
      </c>
      <c r="B8" s="83">
        <v>3.6</v>
      </c>
      <c r="C8" s="91">
        <f t="shared" si="0"/>
        <v>0.05882352941176476</v>
      </c>
    </row>
    <row r="9" spans="1:3" ht="12.75">
      <c r="A9" s="83">
        <v>2007</v>
      </c>
      <c r="B9" s="83">
        <v>4.3</v>
      </c>
      <c r="C9" s="91">
        <f t="shared" si="0"/>
        <v>0.2647058823529412</v>
      </c>
    </row>
    <row r="10" spans="1:3" ht="12.75">
      <c r="A10" s="83">
        <v>2008</v>
      </c>
      <c r="B10" s="83">
        <v>4.3</v>
      </c>
      <c r="C10" s="91">
        <f t="shared" si="0"/>
        <v>0.2647058823529412</v>
      </c>
    </row>
    <row r="11" spans="1:3" ht="12.75">
      <c r="A11" s="83">
        <v>2009</v>
      </c>
      <c r="B11" s="83">
        <v>3.4</v>
      </c>
      <c r="C11" s="91">
        <f t="shared" si="0"/>
        <v>0</v>
      </c>
    </row>
    <row r="12" spans="1:3" ht="12.75">
      <c r="A12" s="83">
        <v>2010</v>
      </c>
      <c r="B12" s="83">
        <v>3.7</v>
      </c>
      <c r="C12" s="91">
        <f t="shared" si="0"/>
        <v>0.08823529411764713</v>
      </c>
    </row>
    <row r="13" spans="1:3" ht="12.75">
      <c r="A13" s="83">
        <v>2011</v>
      </c>
      <c r="B13" s="83">
        <v>4</v>
      </c>
      <c r="C13" s="91">
        <f t="shared" si="0"/>
        <v>0.17647058823529416</v>
      </c>
    </row>
    <row r="14" spans="1:3" ht="12.75">
      <c r="A14" s="83">
        <v>2012</v>
      </c>
      <c r="B14" s="83">
        <v>4.3</v>
      </c>
      <c r="C14" s="91">
        <f t="shared" si="0"/>
        <v>0.2647058823529412</v>
      </c>
    </row>
    <row r="15" spans="1:3" ht="12.75">
      <c r="A15" s="83">
        <v>2013</v>
      </c>
      <c r="B15" s="83">
        <v>5.1</v>
      </c>
      <c r="C15" s="91">
        <f t="shared" si="0"/>
        <v>0.49999999999999994</v>
      </c>
    </row>
    <row r="16" ht="12.75">
      <c r="A16" s="82" t="s">
        <v>209</v>
      </c>
    </row>
  </sheetData>
  <sheetProtection/>
  <mergeCells count="1">
    <mergeCell ref="A1:J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J1"/>
    </sheetView>
  </sheetViews>
  <sheetFormatPr defaultColWidth="9.140625" defaultRowHeight="12.75"/>
  <cols>
    <col min="1" max="1" width="17.140625" style="93" customWidth="1"/>
    <col min="2" max="2" width="17.7109375" style="0" customWidth="1"/>
    <col min="3" max="3" width="15.421875" style="0" customWidth="1"/>
  </cols>
  <sheetData>
    <row r="1" spans="1:10" ht="29.25" customHeight="1">
      <c r="A1" s="101" t="s">
        <v>213</v>
      </c>
      <c r="B1" s="104"/>
      <c r="C1" s="104"/>
      <c r="D1" s="104"/>
      <c r="E1" s="104"/>
      <c r="F1" s="104"/>
      <c r="G1" s="104"/>
      <c r="H1" s="104"/>
      <c r="I1" s="104"/>
      <c r="J1" s="104"/>
    </row>
    <row r="2" spans="1:10" ht="27" customHeight="1">
      <c r="A2" s="101" t="s">
        <v>214</v>
      </c>
      <c r="B2" s="101"/>
      <c r="C2" s="101"/>
      <c r="D2" s="101"/>
      <c r="E2" s="101"/>
      <c r="F2" s="101"/>
      <c r="G2" s="101"/>
      <c r="H2" s="101"/>
      <c r="I2" s="101"/>
      <c r="J2" s="101"/>
    </row>
    <row r="4" spans="1:10" ht="52.5" customHeight="1">
      <c r="A4" s="101" t="s">
        <v>220</v>
      </c>
      <c r="B4" s="101"/>
      <c r="C4" s="101"/>
      <c r="D4" s="101"/>
      <c r="E4" s="101"/>
      <c r="F4" s="101"/>
      <c r="G4" s="101"/>
      <c r="H4" s="101"/>
      <c r="I4" s="101"/>
      <c r="J4" s="101"/>
    </row>
    <row r="6" spans="1:2" ht="12.75">
      <c r="A6" s="94" t="s">
        <v>1</v>
      </c>
      <c r="B6" s="89"/>
    </row>
    <row r="8" spans="1:3" s="84" customFormat="1" ht="25.5" customHeight="1">
      <c r="A8" s="106" t="s">
        <v>218</v>
      </c>
      <c r="B8" s="105" t="s">
        <v>219</v>
      </c>
      <c r="C8" s="105"/>
    </row>
    <row r="9" spans="1:3" s="85" customFormat="1" ht="26.25">
      <c r="A9" s="106"/>
      <c r="B9" s="96" t="s">
        <v>215</v>
      </c>
      <c r="C9" s="96" t="s">
        <v>216</v>
      </c>
    </row>
    <row r="10" spans="1:4" ht="12.75">
      <c r="A10" s="95" t="s">
        <v>222</v>
      </c>
      <c r="B10" s="97">
        <v>476067</v>
      </c>
      <c r="C10">
        <v>0</v>
      </c>
      <c r="D10" s="82" t="s">
        <v>223</v>
      </c>
    </row>
    <row r="11" spans="1:3" ht="12.75">
      <c r="A11" s="95" t="s">
        <v>217</v>
      </c>
      <c r="B11" s="97">
        <v>2436986</v>
      </c>
      <c r="C11" s="97">
        <v>1678313</v>
      </c>
    </row>
    <row r="12" spans="1:3" ht="12.75">
      <c r="A12" s="94" t="s">
        <v>221</v>
      </c>
      <c r="B12" s="98">
        <f>B11-B10</f>
        <v>1960919</v>
      </c>
      <c r="C12" s="98">
        <f>C11-C10</f>
        <v>1678313</v>
      </c>
    </row>
    <row r="14" spans="1:10" ht="26.25" customHeight="1">
      <c r="A14" s="102" t="s">
        <v>224</v>
      </c>
      <c r="B14" s="103"/>
      <c r="C14" s="103"/>
      <c r="D14" s="103"/>
      <c r="E14" s="103"/>
      <c r="F14" s="103"/>
      <c r="G14" s="103"/>
      <c r="H14" s="103"/>
      <c r="I14" s="103"/>
      <c r="J14" s="103"/>
    </row>
    <row r="15" spans="1:10" ht="39" customHeight="1">
      <c r="A15" s="102" t="s">
        <v>225</v>
      </c>
      <c r="B15" s="102"/>
      <c r="C15" s="102"/>
      <c r="D15" s="102"/>
      <c r="E15" s="102"/>
      <c r="F15" s="102"/>
      <c r="G15" s="102"/>
      <c r="H15" s="102"/>
      <c r="I15" s="102"/>
      <c r="J15" s="102"/>
    </row>
    <row r="16" spans="1:10" ht="12.75">
      <c r="A16" s="103"/>
      <c r="B16" s="103"/>
      <c r="C16" s="103"/>
      <c r="D16" s="103"/>
      <c r="E16" s="103"/>
      <c r="F16" s="103"/>
      <c r="G16" s="103"/>
      <c r="H16" s="103"/>
      <c r="I16" s="103"/>
      <c r="J16" s="103"/>
    </row>
    <row r="17" spans="1:10" ht="39" customHeight="1">
      <c r="A17" s="102" t="s">
        <v>228</v>
      </c>
      <c r="B17" s="103"/>
      <c r="C17" s="103"/>
      <c r="D17" s="103"/>
      <c r="E17" s="103"/>
      <c r="F17" s="103"/>
      <c r="G17" s="103"/>
      <c r="H17" s="103"/>
      <c r="I17" s="103"/>
      <c r="J17" s="103"/>
    </row>
    <row r="18" spans="1:10" ht="25.5" customHeight="1">
      <c r="A18" s="103" t="s">
        <v>226</v>
      </c>
      <c r="B18" s="103"/>
      <c r="C18" s="103"/>
      <c r="D18" s="103"/>
      <c r="E18" s="103"/>
      <c r="F18" s="103"/>
      <c r="G18" s="103"/>
      <c r="H18" s="103"/>
      <c r="I18" s="103"/>
      <c r="J18" s="103"/>
    </row>
    <row r="19" spans="1:10" ht="93" customHeight="1">
      <c r="A19" s="102" t="s">
        <v>227</v>
      </c>
      <c r="B19" s="102"/>
      <c r="C19" s="102"/>
      <c r="D19" s="102"/>
      <c r="E19" s="102"/>
      <c r="F19" s="102"/>
      <c r="G19" s="102"/>
      <c r="H19" s="102"/>
      <c r="I19" s="102"/>
      <c r="J19" s="102"/>
    </row>
  </sheetData>
  <sheetProtection/>
  <mergeCells count="11">
    <mergeCell ref="A16:J16"/>
    <mergeCell ref="A15:J15"/>
    <mergeCell ref="A17:J17"/>
    <mergeCell ref="A18:J18"/>
    <mergeCell ref="A19:J19"/>
    <mergeCell ref="A4:J4"/>
    <mergeCell ref="A1:J1"/>
    <mergeCell ref="A2:J2"/>
    <mergeCell ref="B8:C8"/>
    <mergeCell ref="A8:A9"/>
    <mergeCell ref="A14:J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H1"/>
    </sheetView>
  </sheetViews>
  <sheetFormatPr defaultColWidth="9.140625" defaultRowHeight="12.75"/>
  <cols>
    <col min="1" max="1" width="14.57421875" style="1" customWidth="1"/>
    <col min="2" max="2" width="26.28125" style="1" customWidth="1"/>
    <col min="3" max="3" width="21.140625" style="1" customWidth="1"/>
    <col min="4" max="4" width="20.57421875" style="1" customWidth="1"/>
    <col min="5" max="5" width="12.8515625" style="1" customWidth="1"/>
    <col min="6" max="16384" width="8.8515625" style="1" customWidth="1"/>
  </cols>
  <sheetData>
    <row r="1" spans="1:8" ht="27.75" customHeight="1">
      <c r="A1" s="107" t="s">
        <v>12</v>
      </c>
      <c r="B1" s="107"/>
      <c r="C1" s="107"/>
      <c r="D1" s="107"/>
      <c r="E1" s="107"/>
      <c r="F1" s="107"/>
      <c r="G1" s="107"/>
      <c r="H1" s="107"/>
    </row>
    <row r="2" spans="1:8" ht="14.25" customHeight="1">
      <c r="A2" s="107" t="s">
        <v>13</v>
      </c>
      <c r="B2" s="107"/>
      <c r="C2" s="107"/>
      <c r="D2" s="107"/>
      <c r="E2" s="107"/>
      <c r="F2" s="107"/>
      <c r="G2" s="107"/>
      <c r="H2" s="107"/>
    </row>
    <row r="3" spans="1:8" ht="14.25">
      <c r="A3" s="113" t="s">
        <v>14</v>
      </c>
      <c r="B3" s="113"/>
      <c r="C3" s="113"/>
      <c r="D3" s="113"/>
      <c r="E3" s="113"/>
      <c r="F3" s="113"/>
      <c r="G3" s="113"/>
      <c r="H3" s="113"/>
    </row>
    <row r="5" spans="1:8" ht="28.5" customHeight="1">
      <c r="A5" s="107" t="s">
        <v>16</v>
      </c>
      <c r="B5" s="107"/>
      <c r="C5" s="107"/>
      <c r="D5" s="107"/>
      <c r="E5" s="107"/>
      <c r="F5" s="107"/>
      <c r="G5" s="107"/>
      <c r="H5" s="107"/>
    </row>
    <row r="6" spans="1:8" ht="14.25" customHeight="1">
      <c r="A6" s="107" t="s">
        <v>15</v>
      </c>
      <c r="B6" s="107"/>
      <c r="C6" s="107"/>
      <c r="D6" s="107"/>
      <c r="E6" s="107"/>
      <c r="F6" s="107"/>
      <c r="G6" s="107"/>
      <c r="H6" s="107"/>
    </row>
    <row r="8" spans="1:8" ht="30" customHeight="1">
      <c r="A8" s="107" t="s">
        <v>17</v>
      </c>
      <c r="B8" s="107"/>
      <c r="C8" s="107"/>
      <c r="D8" s="107"/>
      <c r="E8" s="107"/>
      <c r="F8" s="107"/>
      <c r="G8" s="107"/>
      <c r="H8" s="107"/>
    </row>
    <row r="9" spans="1:8" ht="14.25">
      <c r="A9" s="107" t="s">
        <v>18</v>
      </c>
      <c r="B9" s="107"/>
      <c r="C9" s="107"/>
      <c r="D9" s="107"/>
      <c r="E9" s="107"/>
      <c r="F9" s="107"/>
      <c r="G9" s="107"/>
      <c r="H9" s="107"/>
    </row>
    <row r="10" spans="1:8" ht="14.25">
      <c r="A10" s="7"/>
      <c r="B10" s="7"/>
      <c r="C10" s="7"/>
      <c r="D10" s="7"/>
      <c r="E10" s="7"/>
      <c r="F10" s="7"/>
      <c r="G10" s="7"/>
      <c r="H10" s="7"/>
    </row>
    <row r="11" spans="1:8" s="10" customFormat="1" ht="27.75" customHeight="1">
      <c r="A11" s="107" t="s">
        <v>19</v>
      </c>
      <c r="B11" s="107"/>
      <c r="C11" s="107"/>
      <c r="D11" s="107"/>
      <c r="E11" s="107"/>
      <c r="F11" s="107"/>
      <c r="G11" s="107"/>
      <c r="H11" s="107"/>
    </row>
    <row r="12" spans="1:8" ht="14.25" customHeight="1">
      <c r="A12" s="107" t="s">
        <v>20</v>
      </c>
      <c r="B12" s="107"/>
      <c r="C12" s="107"/>
      <c r="D12" s="107"/>
      <c r="E12" s="107"/>
      <c r="F12" s="107"/>
      <c r="G12" s="107"/>
      <c r="H12" s="107"/>
    </row>
    <row r="13" spans="1:8" ht="14.25" customHeight="1">
      <c r="A13" s="7"/>
      <c r="B13" s="7"/>
      <c r="C13" s="7"/>
      <c r="D13" s="7"/>
      <c r="E13" s="7"/>
      <c r="F13" s="7"/>
      <c r="G13" s="7"/>
      <c r="H13" s="7"/>
    </row>
    <row r="14" spans="1:8" ht="15" customHeight="1">
      <c r="A14" s="110" t="s">
        <v>1</v>
      </c>
      <c r="B14" s="110"/>
      <c r="C14" s="2"/>
      <c r="D14" s="2"/>
      <c r="E14" s="2"/>
      <c r="F14" s="2"/>
      <c r="G14" s="2"/>
      <c r="H14" s="2"/>
    </row>
    <row r="16" spans="1:5" ht="14.25">
      <c r="A16" s="111" t="s">
        <v>6</v>
      </c>
      <c r="B16" s="112"/>
      <c r="C16" s="112"/>
      <c r="D16" s="112"/>
      <c r="E16" s="112"/>
    </row>
    <row r="17" spans="1:5" s="3" customFormat="1" ht="30.75" customHeight="1">
      <c r="A17" s="8" t="s">
        <v>7</v>
      </c>
      <c r="B17" s="8" t="s">
        <v>8</v>
      </c>
      <c r="C17" s="9" t="s">
        <v>9</v>
      </c>
      <c r="D17" s="9" t="s">
        <v>10</v>
      </c>
      <c r="E17" s="9" t="s">
        <v>11</v>
      </c>
    </row>
    <row r="18" spans="1:5" ht="14.25">
      <c r="A18" s="4">
        <v>6408.4</v>
      </c>
      <c r="B18" s="4">
        <v>809.4</v>
      </c>
      <c r="C18" s="5">
        <f>B18*250</f>
        <v>202350</v>
      </c>
      <c r="D18" s="6">
        <f>C18/A18</f>
        <v>31.57574433555958</v>
      </c>
      <c r="E18" s="13">
        <f>C18/16768.1</f>
        <v>12.067556849016885</v>
      </c>
    </row>
    <row r="20" spans="1:2" ht="14.25">
      <c r="A20" s="108" t="s">
        <v>21</v>
      </c>
      <c r="B20" s="109"/>
    </row>
    <row r="21" spans="1:2" s="12" customFormat="1" ht="28.5">
      <c r="A21" s="8" t="s">
        <v>23</v>
      </c>
      <c r="B21" s="9" t="s">
        <v>22</v>
      </c>
    </row>
    <row r="22" spans="1:2" ht="14.25">
      <c r="A22" s="11">
        <v>31714.4</v>
      </c>
      <c r="B22" s="13">
        <f>A22/14477.6</f>
        <v>2.1905840747085152</v>
      </c>
    </row>
  </sheetData>
  <sheetProtection/>
  <mergeCells count="12">
    <mergeCell ref="A2:H2"/>
    <mergeCell ref="A3:H3"/>
    <mergeCell ref="A6:H6"/>
    <mergeCell ref="A12:H12"/>
    <mergeCell ref="A20:B20"/>
    <mergeCell ref="A1:H1"/>
    <mergeCell ref="A5:H5"/>
    <mergeCell ref="A8:H8"/>
    <mergeCell ref="A14:B14"/>
    <mergeCell ref="A11:H11"/>
    <mergeCell ref="A16:E16"/>
    <mergeCell ref="A9:H9"/>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CI69"/>
  <sheetViews>
    <sheetView zoomScalePageLayoutView="0" workbookViewId="0" topLeftCell="A1">
      <selection activeCell="A1" sqref="A1:J1"/>
    </sheetView>
  </sheetViews>
  <sheetFormatPr defaultColWidth="9.140625" defaultRowHeight="12.75"/>
  <cols>
    <col min="1" max="1" width="8.8515625" style="62" customWidth="1"/>
    <col min="2" max="2" width="36.28125" style="62" customWidth="1"/>
    <col min="3" max="16384" width="8.8515625" style="62" customWidth="1"/>
  </cols>
  <sheetData>
    <row r="1" spans="1:10" ht="27" customHeight="1">
      <c r="A1" s="120" t="s">
        <v>191</v>
      </c>
      <c r="B1" s="120"/>
      <c r="C1" s="120"/>
      <c r="D1" s="120"/>
      <c r="E1" s="120"/>
      <c r="F1" s="120"/>
      <c r="G1" s="120"/>
      <c r="H1" s="120"/>
      <c r="I1" s="120"/>
      <c r="J1" s="120"/>
    </row>
    <row r="3" spans="1:87" ht="17.25">
      <c r="A3" s="117" t="s">
        <v>50</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row>
    <row r="4" spans="1:87" ht="16.5">
      <c r="A4" s="119" t="s">
        <v>51</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row>
    <row r="5" spans="1:87" ht="12.75">
      <c r="A5" s="118" t="s">
        <v>52</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row>
    <row r="6" spans="1:87" ht="12.75">
      <c r="A6" s="118" t="s">
        <v>53</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row>
    <row r="8" spans="1:87" ht="12.75">
      <c r="A8" s="63" t="s">
        <v>54</v>
      </c>
      <c r="B8" s="63" t="s">
        <v>55</v>
      </c>
      <c r="C8" s="63" t="s">
        <v>56</v>
      </c>
      <c r="D8" s="63" t="s">
        <v>57</v>
      </c>
      <c r="E8" s="63" t="s">
        <v>58</v>
      </c>
      <c r="F8" s="63" t="s">
        <v>59</v>
      </c>
      <c r="G8" s="63" t="s">
        <v>60</v>
      </c>
      <c r="H8" s="63" t="s">
        <v>61</v>
      </c>
      <c r="I8" s="63" t="s">
        <v>62</v>
      </c>
      <c r="J8" s="63" t="s">
        <v>63</v>
      </c>
      <c r="K8" s="63" t="s">
        <v>64</v>
      </c>
      <c r="L8" s="63" t="s">
        <v>65</v>
      </c>
      <c r="M8" s="63" t="s">
        <v>66</v>
      </c>
      <c r="N8" s="63" t="s">
        <v>67</v>
      </c>
      <c r="O8" s="63" t="s">
        <v>68</v>
      </c>
      <c r="P8" s="63" t="s">
        <v>69</v>
      </c>
      <c r="Q8" s="63" t="s">
        <v>70</v>
      </c>
      <c r="R8" s="63" t="s">
        <v>71</v>
      </c>
      <c r="S8" s="63" t="s">
        <v>72</v>
      </c>
      <c r="T8" s="63" t="s">
        <v>73</v>
      </c>
      <c r="U8" s="63" t="s">
        <v>74</v>
      </c>
      <c r="V8" s="63" t="s">
        <v>75</v>
      </c>
      <c r="W8" s="63" t="s">
        <v>76</v>
      </c>
      <c r="X8" s="63" t="s">
        <v>77</v>
      </c>
      <c r="Y8" s="63" t="s">
        <v>78</v>
      </c>
      <c r="Z8" s="63" t="s">
        <v>79</v>
      </c>
      <c r="AA8" s="63" t="s">
        <v>80</v>
      </c>
      <c r="AB8" s="63" t="s">
        <v>81</v>
      </c>
      <c r="AC8" s="63" t="s">
        <v>82</v>
      </c>
      <c r="AD8" s="63" t="s">
        <v>83</v>
      </c>
      <c r="AE8" s="63" t="s">
        <v>84</v>
      </c>
      <c r="AF8" s="63" t="s">
        <v>85</v>
      </c>
      <c r="AG8" s="63" t="s">
        <v>86</v>
      </c>
      <c r="AH8" s="63" t="s">
        <v>87</v>
      </c>
      <c r="AI8" s="63" t="s">
        <v>88</v>
      </c>
      <c r="AJ8" s="63" t="s">
        <v>89</v>
      </c>
      <c r="AK8" s="63" t="s">
        <v>90</v>
      </c>
      <c r="AL8" s="63" t="s">
        <v>91</v>
      </c>
      <c r="AM8" s="63" t="s">
        <v>92</v>
      </c>
      <c r="AN8" s="63" t="s">
        <v>93</v>
      </c>
      <c r="AO8" s="63" t="s">
        <v>94</v>
      </c>
      <c r="AP8" s="63" t="s">
        <v>95</v>
      </c>
      <c r="AQ8" s="63" t="s">
        <v>96</v>
      </c>
      <c r="AR8" s="63" t="s">
        <v>97</v>
      </c>
      <c r="AS8" s="63" t="s">
        <v>98</v>
      </c>
      <c r="AT8" s="63" t="s">
        <v>99</v>
      </c>
      <c r="AU8" s="63" t="s">
        <v>100</v>
      </c>
      <c r="AV8" s="63" t="s">
        <v>101</v>
      </c>
      <c r="AW8" s="63" t="s">
        <v>102</v>
      </c>
      <c r="AX8" s="63" t="s">
        <v>103</v>
      </c>
      <c r="AY8" s="63" t="s">
        <v>104</v>
      </c>
      <c r="AZ8" s="63" t="s">
        <v>105</v>
      </c>
      <c r="BA8" s="63" t="s">
        <v>106</v>
      </c>
      <c r="BB8" s="63" t="s">
        <v>107</v>
      </c>
      <c r="BC8" s="63" t="s">
        <v>108</v>
      </c>
      <c r="BD8" s="63" t="s">
        <v>109</v>
      </c>
      <c r="BE8" s="63" t="s">
        <v>110</v>
      </c>
      <c r="BF8" s="63" t="s">
        <v>111</v>
      </c>
      <c r="BG8" s="63" t="s">
        <v>112</v>
      </c>
      <c r="BH8" s="63" t="s">
        <v>113</v>
      </c>
      <c r="BI8" s="63" t="s">
        <v>114</v>
      </c>
      <c r="BJ8" s="63" t="s">
        <v>115</v>
      </c>
      <c r="BK8" s="63" t="s">
        <v>116</v>
      </c>
      <c r="BL8" s="63" t="s">
        <v>117</v>
      </c>
      <c r="BM8" s="63" t="s">
        <v>118</v>
      </c>
      <c r="BN8" s="63" t="s">
        <v>119</v>
      </c>
      <c r="BO8" s="63" t="s">
        <v>120</v>
      </c>
      <c r="BP8" s="63" t="s">
        <v>121</v>
      </c>
      <c r="BQ8" s="63" t="s">
        <v>122</v>
      </c>
      <c r="BR8" s="63" t="s">
        <v>123</v>
      </c>
      <c r="BS8" s="63" t="s">
        <v>124</v>
      </c>
      <c r="BT8" s="63" t="s">
        <v>125</v>
      </c>
      <c r="BU8" s="63" t="s">
        <v>126</v>
      </c>
      <c r="BV8" s="63" t="s">
        <v>127</v>
      </c>
      <c r="BW8" s="63" t="s">
        <v>128</v>
      </c>
      <c r="BX8" s="63" t="s">
        <v>129</v>
      </c>
      <c r="BY8" s="63" t="s">
        <v>130</v>
      </c>
      <c r="BZ8" s="63" t="s">
        <v>131</v>
      </c>
      <c r="CA8" s="63" t="s">
        <v>132</v>
      </c>
      <c r="CB8" s="63" t="s">
        <v>133</v>
      </c>
      <c r="CC8" s="63" t="s">
        <v>134</v>
      </c>
      <c r="CD8" s="63" t="s">
        <v>135</v>
      </c>
      <c r="CE8" s="63" t="s">
        <v>136</v>
      </c>
      <c r="CF8" s="63" t="s">
        <v>137</v>
      </c>
      <c r="CG8" s="63" t="s">
        <v>138</v>
      </c>
      <c r="CH8" s="63" t="s">
        <v>139</v>
      </c>
      <c r="CI8" s="63" t="s">
        <v>140</v>
      </c>
    </row>
    <row r="9" spans="1:87" ht="12.75">
      <c r="A9" s="62" t="s">
        <v>141</v>
      </c>
      <c r="B9" s="64" t="s">
        <v>142</v>
      </c>
      <c r="C9" s="62">
        <v>104.6</v>
      </c>
      <c r="D9" s="62">
        <v>92.2</v>
      </c>
      <c r="E9" s="62">
        <v>77.4</v>
      </c>
      <c r="F9" s="62">
        <v>59.5</v>
      </c>
      <c r="G9" s="62">
        <v>57.2</v>
      </c>
      <c r="H9" s="62">
        <v>66.8</v>
      </c>
      <c r="I9" s="62">
        <v>74.3</v>
      </c>
      <c r="J9" s="62">
        <v>84.9</v>
      </c>
      <c r="K9" s="62">
        <v>93</v>
      </c>
      <c r="L9" s="62">
        <v>87.4</v>
      </c>
      <c r="M9" s="62">
        <v>93.5</v>
      </c>
      <c r="N9" s="62">
        <v>102.9</v>
      </c>
      <c r="O9" s="62">
        <v>129.4</v>
      </c>
      <c r="P9" s="62">
        <v>166</v>
      </c>
      <c r="Q9" s="62">
        <v>203.1</v>
      </c>
      <c r="R9" s="62">
        <v>224.6</v>
      </c>
      <c r="S9" s="62">
        <v>228.2</v>
      </c>
      <c r="T9" s="62">
        <v>227.8</v>
      </c>
      <c r="U9" s="62">
        <v>249.9</v>
      </c>
      <c r="V9" s="62">
        <v>274.8</v>
      </c>
      <c r="W9" s="62">
        <v>272.8</v>
      </c>
      <c r="X9" s="62">
        <v>300.2</v>
      </c>
      <c r="Y9" s="62">
        <v>347.3</v>
      </c>
      <c r="Z9" s="62">
        <v>367.7</v>
      </c>
      <c r="AA9" s="62">
        <v>389.7</v>
      </c>
      <c r="AB9" s="62">
        <v>391.1</v>
      </c>
      <c r="AC9" s="62">
        <v>426.2</v>
      </c>
      <c r="AD9" s="62">
        <v>450.1</v>
      </c>
      <c r="AE9" s="62">
        <v>474.9</v>
      </c>
      <c r="AF9" s="62">
        <v>482</v>
      </c>
      <c r="AG9" s="62">
        <v>522.5</v>
      </c>
      <c r="AH9" s="62">
        <v>543.3</v>
      </c>
      <c r="AI9" s="62">
        <v>563.3</v>
      </c>
      <c r="AJ9" s="62">
        <v>605.1</v>
      </c>
      <c r="AK9" s="62">
        <v>638.6</v>
      </c>
      <c r="AL9" s="62">
        <v>685.8</v>
      </c>
      <c r="AM9" s="62">
        <v>743.7</v>
      </c>
      <c r="AN9" s="62">
        <v>815</v>
      </c>
      <c r="AO9" s="62">
        <v>861.7</v>
      </c>
      <c r="AP9" s="62">
        <v>942.5</v>
      </c>
      <c r="AQ9" s="62">
        <v>1019.9</v>
      </c>
      <c r="AR9" s="62">
        <v>1075.9</v>
      </c>
      <c r="AS9" s="62">
        <v>1167.8</v>
      </c>
      <c r="AT9" s="62">
        <v>1282.4</v>
      </c>
      <c r="AU9" s="62">
        <v>1428.5</v>
      </c>
      <c r="AV9" s="62">
        <v>1548.8</v>
      </c>
      <c r="AW9" s="62">
        <v>1688.9</v>
      </c>
      <c r="AX9" s="62">
        <v>1877.6</v>
      </c>
      <c r="AY9" s="62">
        <v>2086</v>
      </c>
      <c r="AZ9" s="62">
        <v>2356.6</v>
      </c>
      <c r="BA9" s="62">
        <v>2632.1</v>
      </c>
      <c r="BB9" s="62">
        <v>2862.5</v>
      </c>
      <c r="BC9" s="62">
        <v>3211</v>
      </c>
      <c r="BD9" s="62">
        <v>3345</v>
      </c>
      <c r="BE9" s="62">
        <v>3638.1</v>
      </c>
      <c r="BF9" s="62">
        <v>4040.7</v>
      </c>
      <c r="BG9" s="62">
        <v>4346.7</v>
      </c>
      <c r="BH9" s="62">
        <v>4590.2</v>
      </c>
      <c r="BI9" s="62">
        <v>4870.2</v>
      </c>
      <c r="BJ9" s="62">
        <v>5252.6</v>
      </c>
      <c r="BK9" s="62">
        <v>5657.7</v>
      </c>
      <c r="BL9" s="62">
        <v>5979.6</v>
      </c>
      <c r="BM9" s="62">
        <v>6174</v>
      </c>
      <c r="BN9" s="62">
        <v>6539.3</v>
      </c>
      <c r="BO9" s="62">
        <v>6878.7</v>
      </c>
      <c r="BP9" s="62">
        <v>7308.8</v>
      </c>
      <c r="BQ9" s="62">
        <v>7664.1</v>
      </c>
      <c r="BR9" s="62">
        <v>8100.2</v>
      </c>
      <c r="BS9" s="62">
        <v>8608.5</v>
      </c>
      <c r="BT9" s="62">
        <v>9089.2</v>
      </c>
      <c r="BU9" s="62">
        <v>9660.6</v>
      </c>
      <c r="BV9" s="62">
        <v>10284.8</v>
      </c>
      <c r="BW9" s="62">
        <v>10621.8</v>
      </c>
      <c r="BX9" s="62">
        <v>10977.5</v>
      </c>
      <c r="BY9" s="62">
        <v>11510.7</v>
      </c>
      <c r="BZ9" s="62">
        <v>12274.9</v>
      </c>
      <c r="CA9" s="62">
        <v>13093.7</v>
      </c>
      <c r="CB9" s="62">
        <v>13855.9</v>
      </c>
      <c r="CC9" s="62">
        <v>14477.6</v>
      </c>
      <c r="CD9" s="62">
        <v>14718.6</v>
      </c>
      <c r="CE9" s="62">
        <v>14418.7</v>
      </c>
      <c r="CF9" s="62">
        <v>14964.4</v>
      </c>
      <c r="CG9" s="62">
        <v>15517.9</v>
      </c>
      <c r="CH9" s="62">
        <v>16163.2</v>
      </c>
      <c r="CI9" s="62">
        <v>16768.1</v>
      </c>
    </row>
    <row r="10" spans="1:87" ht="12.75">
      <c r="A10" s="62" t="s">
        <v>143</v>
      </c>
      <c r="B10" s="64" t="s">
        <v>144</v>
      </c>
      <c r="C10" s="62">
        <v>77.4</v>
      </c>
      <c r="D10" s="62">
        <v>70.1</v>
      </c>
      <c r="E10" s="62">
        <v>60.7</v>
      </c>
      <c r="F10" s="62">
        <v>48.7</v>
      </c>
      <c r="G10" s="62">
        <v>45.9</v>
      </c>
      <c r="H10" s="62">
        <v>51.5</v>
      </c>
      <c r="I10" s="62">
        <v>55.9</v>
      </c>
      <c r="J10" s="62">
        <v>62.2</v>
      </c>
      <c r="K10" s="62">
        <v>66.8</v>
      </c>
      <c r="L10" s="62">
        <v>64.3</v>
      </c>
      <c r="M10" s="62">
        <v>67.2</v>
      </c>
      <c r="N10" s="62">
        <v>71.3</v>
      </c>
      <c r="O10" s="62">
        <v>81.1</v>
      </c>
      <c r="P10" s="62">
        <v>89</v>
      </c>
      <c r="Q10" s="62">
        <v>99.9</v>
      </c>
      <c r="R10" s="62">
        <v>108.6</v>
      </c>
      <c r="S10" s="62">
        <v>120</v>
      </c>
      <c r="T10" s="62">
        <v>144.3</v>
      </c>
      <c r="U10" s="62">
        <v>162</v>
      </c>
      <c r="V10" s="62">
        <v>175</v>
      </c>
      <c r="W10" s="62">
        <v>178.5</v>
      </c>
      <c r="X10" s="62">
        <v>192.2</v>
      </c>
      <c r="Y10" s="62">
        <v>208.5</v>
      </c>
      <c r="Z10" s="62">
        <v>219.5</v>
      </c>
      <c r="AA10" s="62">
        <v>233</v>
      </c>
      <c r="AB10" s="62">
        <v>239.9</v>
      </c>
      <c r="AC10" s="62">
        <v>258.7</v>
      </c>
      <c r="AD10" s="62">
        <v>271.6</v>
      </c>
      <c r="AE10" s="62">
        <v>286.7</v>
      </c>
      <c r="AF10" s="62">
        <v>296</v>
      </c>
      <c r="AG10" s="62">
        <v>317.5</v>
      </c>
      <c r="AH10" s="62">
        <v>331.6</v>
      </c>
      <c r="AI10" s="62">
        <v>342</v>
      </c>
      <c r="AJ10" s="62">
        <v>363.1</v>
      </c>
      <c r="AK10" s="62">
        <v>382.5</v>
      </c>
      <c r="AL10" s="62">
        <v>411.2</v>
      </c>
      <c r="AM10" s="62">
        <v>443.6</v>
      </c>
      <c r="AN10" s="62">
        <v>480.6</v>
      </c>
      <c r="AO10" s="62">
        <v>507.4</v>
      </c>
      <c r="AP10" s="62">
        <v>557.4</v>
      </c>
      <c r="AQ10" s="62">
        <v>604.5</v>
      </c>
      <c r="AR10" s="62">
        <v>647.7</v>
      </c>
      <c r="AS10" s="62">
        <v>701</v>
      </c>
      <c r="AT10" s="62">
        <v>769.4</v>
      </c>
      <c r="AU10" s="62">
        <v>851.1</v>
      </c>
      <c r="AV10" s="62">
        <v>932</v>
      </c>
      <c r="AW10" s="62">
        <v>1032.8</v>
      </c>
      <c r="AX10" s="62">
        <v>1150.2</v>
      </c>
      <c r="AY10" s="62">
        <v>1276.7</v>
      </c>
      <c r="AZ10" s="62">
        <v>1426.2</v>
      </c>
      <c r="BA10" s="62">
        <v>1589.5</v>
      </c>
      <c r="BB10" s="62">
        <v>1754.6</v>
      </c>
      <c r="BC10" s="62">
        <v>1937.5</v>
      </c>
      <c r="BD10" s="62">
        <v>2073.9</v>
      </c>
      <c r="BE10" s="62">
        <v>2286.5</v>
      </c>
      <c r="BF10" s="62">
        <v>2498.2</v>
      </c>
      <c r="BG10" s="62">
        <v>2722.7</v>
      </c>
      <c r="BH10" s="62">
        <v>2898.4</v>
      </c>
      <c r="BI10" s="62">
        <v>3092.1</v>
      </c>
      <c r="BJ10" s="62">
        <v>3346.9</v>
      </c>
      <c r="BK10" s="62">
        <v>3592.8</v>
      </c>
      <c r="BL10" s="62">
        <v>3825.6</v>
      </c>
      <c r="BM10" s="62">
        <v>3960.2</v>
      </c>
      <c r="BN10" s="62">
        <v>4215.7</v>
      </c>
      <c r="BO10" s="62">
        <v>4471</v>
      </c>
      <c r="BP10" s="62">
        <v>4741</v>
      </c>
      <c r="BQ10" s="62">
        <v>4984.2</v>
      </c>
      <c r="BR10" s="62">
        <v>5268.1</v>
      </c>
      <c r="BS10" s="62">
        <v>5560.7</v>
      </c>
      <c r="BT10" s="62">
        <v>5903</v>
      </c>
      <c r="BU10" s="62">
        <v>6307</v>
      </c>
      <c r="BV10" s="62">
        <v>6792.4</v>
      </c>
      <c r="BW10" s="62">
        <v>7103.1</v>
      </c>
      <c r="BX10" s="62">
        <v>7384.1</v>
      </c>
      <c r="BY10" s="62">
        <v>7765.5</v>
      </c>
      <c r="BZ10" s="62">
        <v>8260</v>
      </c>
      <c r="CA10" s="62">
        <v>8794.1</v>
      </c>
      <c r="CB10" s="62">
        <v>9304</v>
      </c>
      <c r="CC10" s="62">
        <v>9750.5</v>
      </c>
      <c r="CD10" s="62">
        <v>10013.6</v>
      </c>
      <c r="CE10" s="62">
        <v>9847</v>
      </c>
      <c r="CF10" s="62">
        <v>10202.2</v>
      </c>
      <c r="CG10" s="62">
        <v>10689.3</v>
      </c>
      <c r="CH10" s="62">
        <v>11083.1</v>
      </c>
      <c r="CI10" s="62">
        <v>11484.3</v>
      </c>
    </row>
    <row r="11" spans="1:87" ht="12.75">
      <c r="A11" s="62" t="s">
        <v>145</v>
      </c>
      <c r="B11" s="62" t="s">
        <v>146</v>
      </c>
      <c r="C11" s="62">
        <v>43.8</v>
      </c>
      <c r="D11" s="62">
        <v>38.2</v>
      </c>
      <c r="E11" s="62">
        <v>31.7</v>
      </c>
      <c r="F11" s="62">
        <v>24.1</v>
      </c>
      <c r="G11" s="62">
        <v>23.8</v>
      </c>
      <c r="H11" s="62">
        <v>28.5</v>
      </c>
      <c r="I11" s="62">
        <v>31.6</v>
      </c>
      <c r="J11" s="62">
        <v>36</v>
      </c>
      <c r="K11" s="62">
        <v>38.4</v>
      </c>
      <c r="L11" s="62">
        <v>36</v>
      </c>
      <c r="M11" s="62">
        <v>37.9</v>
      </c>
      <c r="N11" s="62">
        <v>40.6</v>
      </c>
      <c r="O11" s="62">
        <v>47.4</v>
      </c>
      <c r="P11" s="62">
        <v>51</v>
      </c>
      <c r="Q11" s="62">
        <v>56.3</v>
      </c>
      <c r="R11" s="62">
        <v>60.5</v>
      </c>
      <c r="S11" s="62">
        <v>67.6</v>
      </c>
      <c r="T11" s="62">
        <v>86.2</v>
      </c>
      <c r="U11" s="62">
        <v>99.4</v>
      </c>
      <c r="V11" s="62">
        <v>107.4</v>
      </c>
      <c r="W11" s="62">
        <v>108.1</v>
      </c>
      <c r="X11" s="62">
        <v>116.8</v>
      </c>
      <c r="Y11" s="62">
        <v>124.8</v>
      </c>
      <c r="Z11" s="62">
        <v>128.8</v>
      </c>
      <c r="AA11" s="62">
        <v>134.8</v>
      </c>
      <c r="AB11" s="62">
        <v>135.8</v>
      </c>
      <c r="AC11" s="62">
        <v>147.4</v>
      </c>
      <c r="AD11" s="62">
        <v>152.2</v>
      </c>
      <c r="AE11" s="62">
        <v>159.6</v>
      </c>
      <c r="AF11" s="62">
        <v>161.6</v>
      </c>
      <c r="AG11" s="62">
        <v>172.6</v>
      </c>
      <c r="AH11" s="62">
        <v>177</v>
      </c>
      <c r="AI11" s="62">
        <v>178.8</v>
      </c>
      <c r="AJ11" s="62">
        <v>189</v>
      </c>
      <c r="AK11" s="62">
        <v>198.2</v>
      </c>
      <c r="AL11" s="62">
        <v>212.3</v>
      </c>
      <c r="AM11" s="62">
        <v>229.7</v>
      </c>
      <c r="AN11" s="62">
        <v>249.6</v>
      </c>
      <c r="AO11" s="62">
        <v>259</v>
      </c>
      <c r="AP11" s="62">
        <v>284.6</v>
      </c>
      <c r="AQ11" s="62">
        <v>304.7</v>
      </c>
      <c r="AR11" s="62">
        <v>318.8</v>
      </c>
      <c r="AS11" s="62">
        <v>342.1</v>
      </c>
      <c r="AT11" s="62">
        <v>373.8</v>
      </c>
      <c r="AU11" s="62">
        <v>416.6</v>
      </c>
      <c r="AV11" s="62">
        <v>451.5</v>
      </c>
      <c r="AW11" s="62">
        <v>491.3</v>
      </c>
      <c r="AX11" s="62">
        <v>546.3</v>
      </c>
      <c r="AY11" s="62">
        <v>600.4</v>
      </c>
      <c r="AZ11" s="62">
        <v>663.6</v>
      </c>
      <c r="BA11" s="62">
        <v>737.9</v>
      </c>
      <c r="BB11" s="62">
        <v>799.8</v>
      </c>
      <c r="BC11" s="62">
        <v>869.4</v>
      </c>
      <c r="BD11" s="62">
        <v>899.3</v>
      </c>
      <c r="BE11" s="62">
        <v>973.8</v>
      </c>
      <c r="BF11" s="62">
        <v>1063.7</v>
      </c>
      <c r="BG11" s="62">
        <v>1137.6</v>
      </c>
      <c r="BH11" s="62">
        <v>1195.6</v>
      </c>
      <c r="BI11" s="62">
        <v>1256.3</v>
      </c>
      <c r="BJ11" s="62">
        <v>1337.3</v>
      </c>
      <c r="BK11" s="62">
        <v>1423.8</v>
      </c>
      <c r="BL11" s="62">
        <v>1491.3</v>
      </c>
      <c r="BM11" s="62">
        <v>1497.4</v>
      </c>
      <c r="BN11" s="62">
        <v>1563.3</v>
      </c>
      <c r="BO11" s="62">
        <v>1642.3</v>
      </c>
      <c r="BP11" s="62">
        <v>1746.6</v>
      </c>
      <c r="BQ11" s="62">
        <v>1815.5</v>
      </c>
      <c r="BR11" s="62">
        <v>1917.7</v>
      </c>
      <c r="BS11" s="62">
        <v>2006.8</v>
      </c>
      <c r="BT11" s="62">
        <v>2108.7</v>
      </c>
      <c r="BU11" s="62">
        <v>2286.8</v>
      </c>
      <c r="BV11" s="62">
        <v>2452.9</v>
      </c>
      <c r="BW11" s="62">
        <v>2525.2</v>
      </c>
      <c r="BX11" s="62">
        <v>2598.6</v>
      </c>
      <c r="BY11" s="62">
        <v>2721.6</v>
      </c>
      <c r="BZ11" s="62">
        <v>2900.3</v>
      </c>
      <c r="CA11" s="62">
        <v>3080.3</v>
      </c>
      <c r="CB11" s="62">
        <v>3235.8</v>
      </c>
      <c r="CC11" s="62">
        <v>3361.6</v>
      </c>
      <c r="CD11" s="62">
        <v>3375.7</v>
      </c>
      <c r="CE11" s="62">
        <v>3198.4</v>
      </c>
      <c r="CF11" s="62">
        <v>3362.8</v>
      </c>
      <c r="CG11" s="62">
        <v>3596.5</v>
      </c>
      <c r="CH11" s="62">
        <v>3741.9</v>
      </c>
      <c r="CI11" s="62">
        <v>3851.2</v>
      </c>
    </row>
    <row r="12" spans="1:87" ht="12.75">
      <c r="A12" s="62" t="s">
        <v>147</v>
      </c>
      <c r="B12" s="62" t="s">
        <v>148</v>
      </c>
      <c r="C12" s="62">
        <v>9.8</v>
      </c>
      <c r="D12" s="62">
        <v>7.7</v>
      </c>
      <c r="E12" s="62">
        <v>5.9</v>
      </c>
      <c r="F12" s="62">
        <v>4</v>
      </c>
      <c r="G12" s="62">
        <v>3.8</v>
      </c>
      <c r="H12" s="62">
        <v>4.6</v>
      </c>
      <c r="I12" s="62">
        <v>5.5</v>
      </c>
      <c r="J12" s="62">
        <v>6.7</v>
      </c>
      <c r="K12" s="62">
        <v>7.4</v>
      </c>
      <c r="L12" s="62">
        <v>6.1</v>
      </c>
      <c r="M12" s="62">
        <v>7.2</v>
      </c>
      <c r="N12" s="62">
        <v>8.3</v>
      </c>
      <c r="O12" s="62">
        <v>10.3</v>
      </c>
      <c r="P12" s="62">
        <v>7.6</v>
      </c>
      <c r="Q12" s="62">
        <v>7.5</v>
      </c>
      <c r="R12" s="62">
        <v>7.7</v>
      </c>
      <c r="S12" s="62">
        <v>9.1</v>
      </c>
      <c r="T12" s="62">
        <v>17.1</v>
      </c>
      <c r="U12" s="62">
        <v>21.8</v>
      </c>
      <c r="V12" s="62">
        <v>24.5</v>
      </c>
      <c r="W12" s="62">
        <v>26.6</v>
      </c>
      <c r="X12" s="62">
        <v>32.4</v>
      </c>
      <c r="Y12" s="62">
        <v>31.7</v>
      </c>
      <c r="Z12" s="62">
        <v>31.2</v>
      </c>
      <c r="AA12" s="62">
        <v>34.6</v>
      </c>
      <c r="AB12" s="62">
        <v>33.7</v>
      </c>
      <c r="AC12" s="62">
        <v>40.7</v>
      </c>
      <c r="AD12" s="62">
        <v>40.2</v>
      </c>
      <c r="AE12" s="62">
        <v>42</v>
      </c>
      <c r="AF12" s="62">
        <v>39.5</v>
      </c>
      <c r="AG12" s="62">
        <v>44.9</v>
      </c>
      <c r="AH12" s="62">
        <v>45.6</v>
      </c>
      <c r="AI12" s="62">
        <v>44.2</v>
      </c>
      <c r="AJ12" s="62">
        <v>49.5</v>
      </c>
      <c r="AK12" s="62">
        <v>54.2</v>
      </c>
      <c r="AL12" s="62">
        <v>59.6</v>
      </c>
      <c r="AM12" s="62">
        <v>66.4</v>
      </c>
      <c r="AN12" s="62">
        <v>71.7</v>
      </c>
      <c r="AO12" s="62">
        <v>74</v>
      </c>
      <c r="AP12" s="62">
        <v>84.8</v>
      </c>
      <c r="AQ12" s="62">
        <v>90.5</v>
      </c>
      <c r="AR12" s="62">
        <v>90</v>
      </c>
      <c r="AS12" s="62">
        <v>102.4</v>
      </c>
      <c r="AT12" s="62">
        <v>116.4</v>
      </c>
      <c r="AU12" s="62">
        <v>130.5</v>
      </c>
      <c r="AV12" s="62">
        <v>130.2</v>
      </c>
      <c r="AW12" s="62">
        <v>142.2</v>
      </c>
      <c r="AX12" s="62">
        <v>168.6</v>
      </c>
      <c r="AY12" s="62">
        <v>192</v>
      </c>
      <c r="AZ12" s="62">
        <v>213.3</v>
      </c>
      <c r="BA12" s="62">
        <v>226.3</v>
      </c>
      <c r="BB12" s="62">
        <v>226.4</v>
      </c>
      <c r="BC12" s="62">
        <v>243.9</v>
      </c>
      <c r="BD12" s="62">
        <v>253</v>
      </c>
      <c r="BE12" s="62">
        <v>295</v>
      </c>
      <c r="BF12" s="62">
        <v>342.2</v>
      </c>
      <c r="BG12" s="62">
        <v>380.4</v>
      </c>
      <c r="BH12" s="62">
        <v>421.4</v>
      </c>
      <c r="BI12" s="62">
        <v>442</v>
      </c>
      <c r="BJ12" s="62">
        <v>475.1</v>
      </c>
      <c r="BK12" s="62">
        <v>494.3</v>
      </c>
      <c r="BL12" s="62">
        <v>497.1</v>
      </c>
      <c r="BM12" s="62">
        <v>477.2</v>
      </c>
      <c r="BN12" s="62">
        <v>508.1</v>
      </c>
      <c r="BO12" s="62">
        <v>551.5</v>
      </c>
      <c r="BP12" s="62">
        <v>607.2</v>
      </c>
      <c r="BQ12" s="62">
        <v>635.7</v>
      </c>
      <c r="BR12" s="62">
        <v>676.3</v>
      </c>
      <c r="BS12" s="62">
        <v>715.5</v>
      </c>
      <c r="BT12" s="62">
        <v>779.3</v>
      </c>
      <c r="BU12" s="62">
        <v>855.6</v>
      </c>
      <c r="BV12" s="62">
        <v>912.6</v>
      </c>
      <c r="BW12" s="62">
        <v>941.5</v>
      </c>
      <c r="BX12" s="62">
        <v>985.4</v>
      </c>
      <c r="BY12" s="62">
        <v>1017.5</v>
      </c>
      <c r="BZ12" s="62">
        <v>1079.8</v>
      </c>
      <c r="CA12" s="62">
        <v>1127.2</v>
      </c>
      <c r="CB12" s="62">
        <v>1156.1</v>
      </c>
      <c r="CC12" s="62">
        <v>1184.6</v>
      </c>
      <c r="CD12" s="62">
        <v>1102.3</v>
      </c>
      <c r="CE12" s="62">
        <v>1023.3</v>
      </c>
      <c r="CF12" s="62">
        <v>1070.7</v>
      </c>
      <c r="CG12" s="62">
        <v>1125.3</v>
      </c>
      <c r="CH12" s="62">
        <v>1192.1</v>
      </c>
      <c r="CI12" s="62">
        <v>1249.3</v>
      </c>
    </row>
    <row r="13" spans="1:87" ht="12.75">
      <c r="A13" s="62" t="s">
        <v>149</v>
      </c>
      <c r="B13" s="62" t="s">
        <v>150</v>
      </c>
      <c r="C13" s="62">
        <v>33.9</v>
      </c>
      <c r="D13" s="62">
        <v>30.5</v>
      </c>
      <c r="E13" s="62">
        <v>25.8</v>
      </c>
      <c r="F13" s="62">
        <v>20.2</v>
      </c>
      <c r="G13" s="62">
        <v>20</v>
      </c>
      <c r="H13" s="62">
        <v>23.9</v>
      </c>
      <c r="I13" s="62">
        <v>26.1</v>
      </c>
      <c r="J13" s="62">
        <v>29.2</v>
      </c>
      <c r="K13" s="62">
        <v>31</v>
      </c>
      <c r="L13" s="62">
        <v>29.9</v>
      </c>
      <c r="M13" s="62">
        <v>30.8</v>
      </c>
      <c r="N13" s="62">
        <v>32.3</v>
      </c>
      <c r="O13" s="62">
        <v>37.2</v>
      </c>
      <c r="P13" s="62">
        <v>43.4</v>
      </c>
      <c r="Q13" s="62">
        <v>48.9</v>
      </c>
      <c r="R13" s="62">
        <v>52.8</v>
      </c>
      <c r="S13" s="62">
        <v>58.5</v>
      </c>
      <c r="T13" s="62">
        <v>69.1</v>
      </c>
      <c r="U13" s="62">
        <v>77.6</v>
      </c>
      <c r="V13" s="62">
        <v>83</v>
      </c>
      <c r="W13" s="62">
        <v>81.5</v>
      </c>
      <c r="X13" s="62">
        <v>84.4</v>
      </c>
      <c r="Y13" s="62">
        <v>93</v>
      </c>
      <c r="Z13" s="62">
        <v>97.5</v>
      </c>
      <c r="AA13" s="62">
        <v>100.2</v>
      </c>
      <c r="AB13" s="62">
        <v>102.1</v>
      </c>
      <c r="AC13" s="62">
        <v>106.7</v>
      </c>
      <c r="AD13" s="62">
        <v>112</v>
      </c>
      <c r="AE13" s="62">
        <v>117.6</v>
      </c>
      <c r="AF13" s="62">
        <v>122</v>
      </c>
      <c r="AG13" s="62">
        <v>127.7</v>
      </c>
      <c r="AH13" s="62">
        <v>131.4</v>
      </c>
      <c r="AI13" s="62">
        <v>134.6</v>
      </c>
      <c r="AJ13" s="62">
        <v>139.5</v>
      </c>
      <c r="AK13" s="62">
        <v>143.9</v>
      </c>
      <c r="AL13" s="62">
        <v>152.7</v>
      </c>
      <c r="AM13" s="62">
        <v>163.3</v>
      </c>
      <c r="AN13" s="62">
        <v>177.9</v>
      </c>
      <c r="AO13" s="62">
        <v>185</v>
      </c>
      <c r="AP13" s="62">
        <v>199.8</v>
      </c>
      <c r="AQ13" s="62">
        <v>214.2</v>
      </c>
      <c r="AR13" s="62">
        <v>228.8</v>
      </c>
      <c r="AS13" s="62">
        <v>239.7</v>
      </c>
      <c r="AT13" s="62">
        <v>257.4</v>
      </c>
      <c r="AU13" s="62">
        <v>286.1</v>
      </c>
      <c r="AV13" s="62">
        <v>321.4</v>
      </c>
      <c r="AW13" s="62">
        <v>349.2</v>
      </c>
      <c r="AX13" s="62">
        <v>377.7</v>
      </c>
      <c r="AY13" s="62">
        <v>408.4</v>
      </c>
      <c r="AZ13" s="62">
        <v>450.2</v>
      </c>
      <c r="BA13" s="62">
        <v>511.6</v>
      </c>
      <c r="BB13" s="62">
        <v>573.4</v>
      </c>
      <c r="BC13" s="62">
        <v>625.4</v>
      </c>
      <c r="BD13" s="62">
        <v>646.3</v>
      </c>
      <c r="BE13" s="62">
        <v>678.8</v>
      </c>
      <c r="BF13" s="62">
        <v>721.5</v>
      </c>
      <c r="BG13" s="62">
        <v>757.2</v>
      </c>
      <c r="BH13" s="62">
        <v>774.2</v>
      </c>
      <c r="BI13" s="62">
        <v>814.3</v>
      </c>
      <c r="BJ13" s="62">
        <v>862.3</v>
      </c>
      <c r="BK13" s="62">
        <v>929.5</v>
      </c>
      <c r="BL13" s="62">
        <v>994.2</v>
      </c>
      <c r="BM13" s="62">
        <v>1020.3</v>
      </c>
      <c r="BN13" s="62">
        <v>1055.2</v>
      </c>
      <c r="BO13" s="62">
        <v>1090.8</v>
      </c>
      <c r="BP13" s="62">
        <v>1139.4</v>
      </c>
      <c r="BQ13" s="62">
        <v>1179.8</v>
      </c>
      <c r="BR13" s="62">
        <v>1241.4</v>
      </c>
      <c r="BS13" s="62">
        <v>1291.2</v>
      </c>
      <c r="BT13" s="62">
        <v>1329.4</v>
      </c>
      <c r="BU13" s="62">
        <v>1431.2</v>
      </c>
      <c r="BV13" s="62">
        <v>1540.3</v>
      </c>
      <c r="BW13" s="62">
        <v>1583.7</v>
      </c>
      <c r="BX13" s="62">
        <v>1613.2</v>
      </c>
      <c r="BY13" s="62">
        <v>1704</v>
      </c>
      <c r="BZ13" s="62">
        <v>1820.4</v>
      </c>
      <c r="CA13" s="62">
        <v>1953.1</v>
      </c>
      <c r="CB13" s="62">
        <v>2079.7</v>
      </c>
      <c r="CC13" s="62">
        <v>2176.9</v>
      </c>
      <c r="CD13" s="62">
        <v>2273.4</v>
      </c>
      <c r="CE13" s="62">
        <v>2175.1</v>
      </c>
      <c r="CF13" s="62">
        <v>2292.1</v>
      </c>
      <c r="CG13" s="62">
        <v>2471.1</v>
      </c>
      <c r="CH13" s="62">
        <v>2549.8</v>
      </c>
      <c r="CI13" s="62">
        <v>2601.9</v>
      </c>
    </row>
    <row r="14" spans="1:87" ht="12.75">
      <c r="A14" s="62" t="s">
        <v>151</v>
      </c>
      <c r="B14" s="62" t="s">
        <v>152</v>
      </c>
      <c r="C14" s="62">
        <v>33.6</v>
      </c>
      <c r="D14" s="62">
        <v>32</v>
      </c>
      <c r="E14" s="62">
        <v>29</v>
      </c>
      <c r="F14" s="62">
        <v>24.6</v>
      </c>
      <c r="G14" s="62">
        <v>22.2</v>
      </c>
      <c r="H14" s="62">
        <v>23</v>
      </c>
      <c r="I14" s="62">
        <v>24.3</v>
      </c>
      <c r="J14" s="62">
        <v>26.2</v>
      </c>
      <c r="K14" s="62">
        <v>28.5</v>
      </c>
      <c r="L14" s="62">
        <v>28.3</v>
      </c>
      <c r="M14" s="62">
        <v>29.3</v>
      </c>
      <c r="N14" s="62">
        <v>30.7</v>
      </c>
      <c r="O14" s="62">
        <v>33.6</v>
      </c>
      <c r="P14" s="62">
        <v>38</v>
      </c>
      <c r="Q14" s="62">
        <v>43.6</v>
      </c>
      <c r="R14" s="62">
        <v>48.1</v>
      </c>
      <c r="S14" s="62">
        <v>52.4</v>
      </c>
      <c r="T14" s="62">
        <v>58.1</v>
      </c>
      <c r="U14" s="62">
        <v>62.6</v>
      </c>
      <c r="V14" s="62">
        <v>67.6</v>
      </c>
      <c r="W14" s="62">
        <v>70.4</v>
      </c>
      <c r="X14" s="62">
        <v>75.4</v>
      </c>
      <c r="Y14" s="62">
        <v>83.7</v>
      </c>
      <c r="Z14" s="62">
        <v>90.7</v>
      </c>
      <c r="AA14" s="62">
        <v>98.2</v>
      </c>
      <c r="AB14" s="62">
        <v>104.2</v>
      </c>
      <c r="AC14" s="62">
        <v>111.3</v>
      </c>
      <c r="AD14" s="62">
        <v>119.4</v>
      </c>
      <c r="AE14" s="62">
        <v>127.1</v>
      </c>
      <c r="AF14" s="62">
        <v>134.5</v>
      </c>
      <c r="AG14" s="62">
        <v>144.9</v>
      </c>
      <c r="AH14" s="62">
        <v>154.6</v>
      </c>
      <c r="AI14" s="62">
        <v>163.2</v>
      </c>
      <c r="AJ14" s="62">
        <v>174.1</v>
      </c>
      <c r="AK14" s="62">
        <v>184.3</v>
      </c>
      <c r="AL14" s="62">
        <v>198.9</v>
      </c>
      <c r="AM14" s="62">
        <v>213.9</v>
      </c>
      <c r="AN14" s="62">
        <v>231</v>
      </c>
      <c r="AO14" s="62">
        <v>248.4</v>
      </c>
      <c r="AP14" s="62">
        <v>272.8</v>
      </c>
      <c r="AQ14" s="62">
        <v>299.8</v>
      </c>
      <c r="AR14" s="62">
        <v>328.9</v>
      </c>
      <c r="AS14" s="62">
        <v>358.9</v>
      </c>
      <c r="AT14" s="62">
        <v>395.6</v>
      </c>
      <c r="AU14" s="62">
        <v>434.5</v>
      </c>
      <c r="AV14" s="62">
        <v>480.5</v>
      </c>
      <c r="AW14" s="62">
        <v>541.4</v>
      </c>
      <c r="AX14" s="62">
        <v>603.9</v>
      </c>
      <c r="AY14" s="62">
        <v>676.3</v>
      </c>
      <c r="AZ14" s="62">
        <v>762.6</v>
      </c>
      <c r="BA14" s="62">
        <v>851.6</v>
      </c>
      <c r="BB14" s="62">
        <v>954.8</v>
      </c>
      <c r="BC14" s="62">
        <v>1068.1</v>
      </c>
      <c r="BD14" s="62">
        <v>1174.6</v>
      </c>
      <c r="BE14" s="62">
        <v>1312.7</v>
      </c>
      <c r="BF14" s="62">
        <v>1434.5</v>
      </c>
      <c r="BG14" s="62">
        <v>1585.1</v>
      </c>
      <c r="BH14" s="62">
        <v>1702.8</v>
      </c>
      <c r="BI14" s="62">
        <v>1835.8</v>
      </c>
      <c r="BJ14" s="62">
        <v>2009.6</v>
      </c>
      <c r="BK14" s="62">
        <v>2169</v>
      </c>
      <c r="BL14" s="62">
        <v>2334.3</v>
      </c>
      <c r="BM14" s="62">
        <v>2462.7</v>
      </c>
      <c r="BN14" s="62">
        <v>2652.4</v>
      </c>
      <c r="BO14" s="62">
        <v>2828.7</v>
      </c>
      <c r="BP14" s="62">
        <v>2994.5</v>
      </c>
      <c r="BQ14" s="62">
        <v>3168.6</v>
      </c>
      <c r="BR14" s="62">
        <v>3350.4</v>
      </c>
      <c r="BS14" s="62">
        <v>3554</v>
      </c>
      <c r="BT14" s="62">
        <v>3794.3</v>
      </c>
      <c r="BU14" s="62">
        <v>4020.3</v>
      </c>
      <c r="BV14" s="62">
        <v>4339.5</v>
      </c>
      <c r="BW14" s="62">
        <v>4577.9</v>
      </c>
      <c r="BX14" s="62">
        <v>4785.5</v>
      </c>
      <c r="BY14" s="62">
        <v>5044</v>
      </c>
      <c r="BZ14" s="62">
        <v>5359.8</v>
      </c>
      <c r="CA14" s="62">
        <v>5713.8</v>
      </c>
      <c r="CB14" s="62">
        <v>6068.2</v>
      </c>
      <c r="CC14" s="62">
        <v>6388.9</v>
      </c>
      <c r="CD14" s="62">
        <v>6637.9</v>
      </c>
      <c r="CE14" s="62">
        <v>6648.5</v>
      </c>
      <c r="CF14" s="62">
        <v>6839.4</v>
      </c>
      <c r="CG14" s="62">
        <v>7092.8</v>
      </c>
      <c r="CH14" s="62">
        <v>7341.3</v>
      </c>
      <c r="CI14" s="62">
        <v>7633.2</v>
      </c>
    </row>
    <row r="15" spans="1:87" ht="12.75">
      <c r="A15" s="62" t="s">
        <v>153</v>
      </c>
      <c r="B15" s="64" t="s">
        <v>154</v>
      </c>
      <c r="C15" s="62">
        <v>17.2</v>
      </c>
      <c r="D15" s="62">
        <v>11.4</v>
      </c>
      <c r="E15" s="62">
        <v>6.5</v>
      </c>
      <c r="F15" s="62">
        <v>1.8</v>
      </c>
      <c r="G15" s="62">
        <v>2.3</v>
      </c>
      <c r="H15" s="62">
        <v>4.3</v>
      </c>
      <c r="I15" s="62">
        <v>7.4</v>
      </c>
      <c r="J15" s="62">
        <v>9.4</v>
      </c>
      <c r="K15" s="62">
        <v>13</v>
      </c>
      <c r="L15" s="62">
        <v>7.9</v>
      </c>
      <c r="M15" s="62">
        <v>10.2</v>
      </c>
      <c r="N15" s="62">
        <v>14.6</v>
      </c>
      <c r="O15" s="62">
        <v>19.4</v>
      </c>
      <c r="P15" s="62">
        <v>11.8</v>
      </c>
      <c r="Q15" s="62">
        <v>7.4</v>
      </c>
      <c r="R15" s="62">
        <v>9.2</v>
      </c>
      <c r="S15" s="62">
        <v>12.4</v>
      </c>
      <c r="T15" s="62">
        <v>33.1</v>
      </c>
      <c r="U15" s="62">
        <v>37.1</v>
      </c>
      <c r="V15" s="62">
        <v>50.3</v>
      </c>
      <c r="W15" s="62">
        <v>39.1</v>
      </c>
      <c r="X15" s="62">
        <v>56.5</v>
      </c>
      <c r="Y15" s="62">
        <v>62.8</v>
      </c>
      <c r="Z15" s="62">
        <v>57.3</v>
      </c>
      <c r="AA15" s="62">
        <v>60.4</v>
      </c>
      <c r="AB15" s="62">
        <v>58.1</v>
      </c>
      <c r="AC15" s="62">
        <v>73.8</v>
      </c>
      <c r="AD15" s="62">
        <v>77.7</v>
      </c>
      <c r="AE15" s="62">
        <v>76.5</v>
      </c>
      <c r="AF15" s="62">
        <v>70.9</v>
      </c>
      <c r="AG15" s="62">
        <v>85.7</v>
      </c>
      <c r="AH15" s="62">
        <v>86.5</v>
      </c>
      <c r="AI15" s="62">
        <v>86.6</v>
      </c>
      <c r="AJ15" s="62">
        <v>97</v>
      </c>
      <c r="AK15" s="62">
        <v>103.3</v>
      </c>
      <c r="AL15" s="62">
        <v>112.2</v>
      </c>
      <c r="AM15" s="62">
        <v>129.6</v>
      </c>
      <c r="AN15" s="62">
        <v>144.2</v>
      </c>
      <c r="AO15" s="62">
        <v>142.7</v>
      </c>
      <c r="AP15" s="62">
        <v>156.9</v>
      </c>
      <c r="AQ15" s="62">
        <v>173.6</v>
      </c>
      <c r="AR15" s="62">
        <v>170.1</v>
      </c>
      <c r="AS15" s="62">
        <v>196.8</v>
      </c>
      <c r="AT15" s="62">
        <v>228.1</v>
      </c>
      <c r="AU15" s="62">
        <v>266.9</v>
      </c>
      <c r="AV15" s="62">
        <v>274.5</v>
      </c>
      <c r="AW15" s="62">
        <v>257.3</v>
      </c>
      <c r="AX15" s="62">
        <v>323.2</v>
      </c>
      <c r="AY15" s="62">
        <v>396.6</v>
      </c>
      <c r="AZ15" s="62">
        <v>478.4</v>
      </c>
      <c r="BA15" s="62">
        <v>539.7</v>
      </c>
      <c r="BB15" s="62">
        <v>530.1</v>
      </c>
      <c r="BC15" s="62">
        <v>631.2</v>
      </c>
      <c r="BD15" s="62">
        <v>581</v>
      </c>
      <c r="BE15" s="62">
        <v>637.5</v>
      </c>
      <c r="BF15" s="62">
        <v>820.1</v>
      </c>
      <c r="BG15" s="62">
        <v>829.6</v>
      </c>
      <c r="BH15" s="62">
        <v>849.1</v>
      </c>
      <c r="BI15" s="62">
        <v>892.2</v>
      </c>
      <c r="BJ15" s="62">
        <v>937</v>
      </c>
      <c r="BK15" s="62">
        <v>999.7</v>
      </c>
      <c r="BL15" s="62">
        <v>993.5</v>
      </c>
      <c r="BM15" s="62">
        <v>944.3</v>
      </c>
      <c r="BN15" s="62">
        <v>1013</v>
      </c>
      <c r="BO15" s="62">
        <v>1106.8</v>
      </c>
      <c r="BP15" s="62">
        <v>1256.5</v>
      </c>
      <c r="BQ15" s="62">
        <v>1317.5</v>
      </c>
      <c r="BR15" s="62">
        <v>1432.1</v>
      </c>
      <c r="BS15" s="62">
        <v>1595.6</v>
      </c>
      <c r="BT15" s="62">
        <v>1735.3</v>
      </c>
      <c r="BU15" s="62">
        <v>1884.2</v>
      </c>
      <c r="BV15" s="62">
        <v>2033.8</v>
      </c>
      <c r="BW15" s="62">
        <v>1928.6</v>
      </c>
      <c r="BX15" s="62">
        <v>1925</v>
      </c>
      <c r="BY15" s="62">
        <v>2027.9</v>
      </c>
      <c r="BZ15" s="62">
        <v>2276.7</v>
      </c>
      <c r="CA15" s="62">
        <v>2527.1</v>
      </c>
      <c r="CB15" s="62">
        <v>2680.6</v>
      </c>
      <c r="CC15" s="62">
        <v>2643.7</v>
      </c>
      <c r="CD15" s="62">
        <v>2424.8</v>
      </c>
      <c r="CE15" s="62">
        <v>1878.1</v>
      </c>
      <c r="CF15" s="62">
        <v>2100.8</v>
      </c>
      <c r="CG15" s="62">
        <v>2239.9</v>
      </c>
      <c r="CH15" s="62">
        <v>2479.2</v>
      </c>
      <c r="CI15" s="62">
        <v>2648</v>
      </c>
    </row>
    <row r="16" spans="1:87" ht="12.75">
      <c r="A16" s="62" t="s">
        <v>155</v>
      </c>
      <c r="B16" s="62" t="s">
        <v>156</v>
      </c>
      <c r="C16" s="62">
        <v>15.6</v>
      </c>
      <c r="D16" s="62">
        <v>11.7</v>
      </c>
      <c r="E16" s="62">
        <v>7.7</v>
      </c>
      <c r="F16" s="62">
        <v>4.2</v>
      </c>
      <c r="G16" s="62">
        <v>3.7</v>
      </c>
      <c r="H16" s="62">
        <v>4.9</v>
      </c>
      <c r="I16" s="62">
        <v>6.2</v>
      </c>
      <c r="J16" s="62">
        <v>8.2</v>
      </c>
      <c r="K16" s="62">
        <v>10.3</v>
      </c>
      <c r="L16" s="62">
        <v>8.5</v>
      </c>
      <c r="M16" s="62">
        <v>10</v>
      </c>
      <c r="N16" s="62">
        <v>12.2</v>
      </c>
      <c r="O16" s="62">
        <v>15</v>
      </c>
      <c r="P16" s="62">
        <v>9.9</v>
      </c>
      <c r="Q16" s="62">
        <v>8.1</v>
      </c>
      <c r="R16" s="62">
        <v>10.1</v>
      </c>
      <c r="S16" s="62">
        <v>13.9</v>
      </c>
      <c r="T16" s="62">
        <v>27.1</v>
      </c>
      <c r="U16" s="62">
        <v>37.7</v>
      </c>
      <c r="V16" s="62">
        <v>44.7</v>
      </c>
      <c r="W16" s="62">
        <v>41.8</v>
      </c>
      <c r="X16" s="62">
        <v>50.8</v>
      </c>
      <c r="Y16" s="62">
        <v>52.8</v>
      </c>
      <c r="Z16" s="62">
        <v>53.8</v>
      </c>
      <c r="AA16" s="62">
        <v>58.5</v>
      </c>
      <c r="AB16" s="62">
        <v>60</v>
      </c>
      <c r="AC16" s="62">
        <v>68.8</v>
      </c>
      <c r="AD16" s="62">
        <v>73.7</v>
      </c>
      <c r="AE16" s="62">
        <v>75.7</v>
      </c>
      <c r="AF16" s="62">
        <v>71.3</v>
      </c>
      <c r="AG16" s="62">
        <v>81.7</v>
      </c>
      <c r="AH16" s="62">
        <v>83.2</v>
      </c>
      <c r="AI16" s="62">
        <v>83.6</v>
      </c>
      <c r="AJ16" s="62">
        <v>90.9</v>
      </c>
      <c r="AK16" s="62">
        <v>97.7</v>
      </c>
      <c r="AL16" s="62">
        <v>107.3</v>
      </c>
      <c r="AM16" s="62">
        <v>120.4</v>
      </c>
      <c r="AN16" s="62">
        <v>130.6</v>
      </c>
      <c r="AO16" s="62">
        <v>132.8</v>
      </c>
      <c r="AP16" s="62">
        <v>147.9</v>
      </c>
      <c r="AQ16" s="62">
        <v>164.4</v>
      </c>
      <c r="AR16" s="62">
        <v>168</v>
      </c>
      <c r="AS16" s="62">
        <v>188.6</v>
      </c>
      <c r="AT16" s="62">
        <v>219</v>
      </c>
      <c r="AU16" s="62">
        <v>251.1</v>
      </c>
      <c r="AV16" s="62">
        <v>260.5</v>
      </c>
      <c r="AW16" s="62">
        <v>263.5</v>
      </c>
      <c r="AX16" s="62">
        <v>306.1</v>
      </c>
      <c r="AY16" s="62">
        <v>374.3</v>
      </c>
      <c r="AZ16" s="62">
        <v>452.6</v>
      </c>
      <c r="BA16" s="62">
        <v>521.7</v>
      </c>
      <c r="BB16" s="62">
        <v>536.4</v>
      </c>
      <c r="BC16" s="62">
        <v>601.4</v>
      </c>
      <c r="BD16" s="62">
        <v>595.9</v>
      </c>
      <c r="BE16" s="62">
        <v>643.3</v>
      </c>
      <c r="BF16" s="62">
        <v>754.7</v>
      </c>
      <c r="BG16" s="62">
        <v>807.8</v>
      </c>
      <c r="BH16" s="62">
        <v>842.6</v>
      </c>
      <c r="BI16" s="62">
        <v>865</v>
      </c>
      <c r="BJ16" s="62">
        <v>918.5</v>
      </c>
      <c r="BK16" s="62">
        <v>972</v>
      </c>
      <c r="BL16" s="62">
        <v>978.9</v>
      </c>
      <c r="BM16" s="62">
        <v>944.7</v>
      </c>
      <c r="BN16" s="62">
        <v>996.7</v>
      </c>
      <c r="BO16" s="62">
        <v>1086</v>
      </c>
      <c r="BP16" s="62">
        <v>1192.7</v>
      </c>
      <c r="BQ16" s="62">
        <v>1286.3</v>
      </c>
      <c r="BR16" s="62">
        <v>1401.3</v>
      </c>
      <c r="BS16" s="62">
        <v>1524.7</v>
      </c>
      <c r="BT16" s="62">
        <v>1671.6</v>
      </c>
      <c r="BU16" s="62">
        <v>1823.4</v>
      </c>
      <c r="BV16" s="62">
        <v>1979.2</v>
      </c>
      <c r="BW16" s="62">
        <v>1966.9</v>
      </c>
      <c r="BX16" s="62">
        <v>1906.5</v>
      </c>
      <c r="BY16" s="62">
        <v>2008.7</v>
      </c>
      <c r="BZ16" s="62">
        <v>2212.8</v>
      </c>
      <c r="CA16" s="62">
        <v>2467.5</v>
      </c>
      <c r="CB16" s="62">
        <v>2613.7</v>
      </c>
      <c r="CC16" s="62">
        <v>2609.3</v>
      </c>
      <c r="CD16" s="62">
        <v>2456.8</v>
      </c>
      <c r="CE16" s="62">
        <v>2025.7</v>
      </c>
      <c r="CF16" s="62">
        <v>2039.3</v>
      </c>
      <c r="CG16" s="62">
        <v>2198.1</v>
      </c>
      <c r="CH16" s="62">
        <v>2414.3</v>
      </c>
      <c r="CI16" s="62">
        <v>2573.9</v>
      </c>
    </row>
    <row r="17" spans="1:87" ht="12.75">
      <c r="A17" s="62" t="s">
        <v>157</v>
      </c>
      <c r="B17" s="62" t="s">
        <v>158</v>
      </c>
      <c r="C17" s="62">
        <v>11.6</v>
      </c>
      <c r="D17" s="62">
        <v>9.2</v>
      </c>
      <c r="E17" s="62">
        <v>5.8</v>
      </c>
      <c r="F17" s="62">
        <v>3.3</v>
      </c>
      <c r="G17" s="62">
        <v>3</v>
      </c>
      <c r="H17" s="62">
        <v>3.8</v>
      </c>
      <c r="I17" s="62">
        <v>4.8</v>
      </c>
      <c r="J17" s="62">
        <v>6.4</v>
      </c>
      <c r="K17" s="62">
        <v>8.2</v>
      </c>
      <c r="L17" s="62">
        <v>6.3</v>
      </c>
      <c r="M17" s="62">
        <v>6.9</v>
      </c>
      <c r="N17" s="62">
        <v>8.5</v>
      </c>
      <c r="O17" s="62">
        <v>10.8</v>
      </c>
      <c r="P17" s="62">
        <v>7.5</v>
      </c>
      <c r="Q17" s="62">
        <v>6.6</v>
      </c>
      <c r="R17" s="62">
        <v>8.6</v>
      </c>
      <c r="S17" s="62">
        <v>12.1</v>
      </c>
      <c r="T17" s="62">
        <v>19.2</v>
      </c>
      <c r="U17" s="62">
        <v>25.5</v>
      </c>
      <c r="V17" s="62">
        <v>28.9</v>
      </c>
      <c r="W17" s="62">
        <v>26.9</v>
      </c>
      <c r="X17" s="62">
        <v>30</v>
      </c>
      <c r="Y17" s="62">
        <v>34.2</v>
      </c>
      <c r="Z17" s="62">
        <v>34.9</v>
      </c>
      <c r="AA17" s="62">
        <v>38.8</v>
      </c>
      <c r="AB17" s="62">
        <v>38.6</v>
      </c>
      <c r="AC17" s="62">
        <v>43.4</v>
      </c>
      <c r="AD17" s="62">
        <v>49.7</v>
      </c>
      <c r="AE17" s="62">
        <v>53.1</v>
      </c>
      <c r="AF17" s="62">
        <v>48.5</v>
      </c>
      <c r="AG17" s="62">
        <v>53.1</v>
      </c>
      <c r="AH17" s="62">
        <v>56.4</v>
      </c>
      <c r="AI17" s="62">
        <v>56.6</v>
      </c>
      <c r="AJ17" s="62">
        <v>61.2</v>
      </c>
      <c r="AK17" s="62">
        <v>64.8</v>
      </c>
      <c r="AL17" s="62">
        <v>72.2</v>
      </c>
      <c r="AM17" s="62">
        <v>85.2</v>
      </c>
      <c r="AN17" s="62">
        <v>97.2</v>
      </c>
      <c r="AO17" s="62">
        <v>99.2</v>
      </c>
      <c r="AP17" s="62">
        <v>107.7</v>
      </c>
      <c r="AQ17" s="62">
        <v>120</v>
      </c>
      <c r="AR17" s="62">
        <v>124.6</v>
      </c>
      <c r="AS17" s="62">
        <v>130.4</v>
      </c>
      <c r="AT17" s="62">
        <v>146.6</v>
      </c>
      <c r="AU17" s="62">
        <v>172.7</v>
      </c>
      <c r="AV17" s="62">
        <v>191.1</v>
      </c>
      <c r="AW17" s="62">
        <v>196.8</v>
      </c>
      <c r="AX17" s="62">
        <v>219.3</v>
      </c>
      <c r="AY17" s="62">
        <v>259.1</v>
      </c>
      <c r="AZ17" s="62">
        <v>314.6</v>
      </c>
      <c r="BA17" s="62">
        <v>373.8</v>
      </c>
      <c r="BB17" s="62">
        <v>406.9</v>
      </c>
      <c r="BC17" s="62">
        <v>472.9</v>
      </c>
      <c r="BD17" s="62">
        <v>485.1</v>
      </c>
      <c r="BE17" s="62">
        <v>482.2</v>
      </c>
      <c r="BF17" s="62">
        <v>564.3</v>
      </c>
      <c r="BG17" s="62">
        <v>607.7</v>
      </c>
      <c r="BH17" s="62">
        <v>607.8</v>
      </c>
      <c r="BI17" s="62">
        <v>615.2</v>
      </c>
      <c r="BJ17" s="62">
        <v>662.3</v>
      </c>
      <c r="BK17" s="62">
        <v>716</v>
      </c>
      <c r="BL17" s="62">
        <v>739.2</v>
      </c>
      <c r="BM17" s="62">
        <v>723.6</v>
      </c>
      <c r="BN17" s="62">
        <v>741.9</v>
      </c>
      <c r="BO17" s="62">
        <v>799.2</v>
      </c>
      <c r="BP17" s="62">
        <v>868.9</v>
      </c>
      <c r="BQ17" s="62">
        <v>962.2</v>
      </c>
      <c r="BR17" s="62">
        <v>1043.2</v>
      </c>
      <c r="BS17" s="62">
        <v>1149.1</v>
      </c>
      <c r="BT17" s="62">
        <v>1252.8</v>
      </c>
      <c r="BU17" s="62">
        <v>1361.6</v>
      </c>
      <c r="BV17" s="62">
        <v>1493.8</v>
      </c>
      <c r="BW17" s="62">
        <v>1453.9</v>
      </c>
      <c r="BX17" s="62">
        <v>1348.9</v>
      </c>
      <c r="BY17" s="62">
        <v>1371.7</v>
      </c>
      <c r="BZ17" s="62">
        <v>1463.1</v>
      </c>
      <c r="CA17" s="62">
        <v>1611.5</v>
      </c>
      <c r="CB17" s="62">
        <v>1776.3</v>
      </c>
      <c r="CC17" s="62">
        <v>1920.6</v>
      </c>
      <c r="CD17" s="62">
        <v>1941</v>
      </c>
      <c r="CE17" s="62">
        <v>1633.4</v>
      </c>
      <c r="CF17" s="62">
        <v>1658.2</v>
      </c>
      <c r="CG17" s="62">
        <v>1812.1</v>
      </c>
      <c r="CH17" s="62">
        <v>1972</v>
      </c>
      <c r="CI17" s="62">
        <v>2054</v>
      </c>
    </row>
    <row r="18" spans="1:87" ht="12.75">
      <c r="A18" s="62" t="s">
        <v>159</v>
      </c>
      <c r="B18" s="62" t="s">
        <v>160</v>
      </c>
      <c r="C18" s="62">
        <v>5.5</v>
      </c>
      <c r="D18" s="62">
        <v>4.4</v>
      </c>
      <c r="E18" s="62">
        <v>2.6</v>
      </c>
      <c r="F18" s="62">
        <v>1.4</v>
      </c>
      <c r="G18" s="62">
        <v>1.1</v>
      </c>
      <c r="H18" s="62">
        <v>1.2</v>
      </c>
      <c r="I18" s="62">
        <v>1.4</v>
      </c>
      <c r="J18" s="62">
        <v>1.9</v>
      </c>
      <c r="K18" s="62">
        <v>2.7</v>
      </c>
      <c r="L18" s="62">
        <v>2.1</v>
      </c>
      <c r="M18" s="62">
        <v>2.2</v>
      </c>
      <c r="N18" s="62">
        <v>2.6</v>
      </c>
      <c r="O18" s="62">
        <v>3.3</v>
      </c>
      <c r="P18" s="62">
        <v>2.2</v>
      </c>
      <c r="Q18" s="62">
        <v>1.8</v>
      </c>
      <c r="R18" s="62">
        <v>2.4</v>
      </c>
      <c r="S18" s="62">
        <v>3.3</v>
      </c>
      <c r="T18" s="62">
        <v>7.4</v>
      </c>
      <c r="U18" s="62">
        <v>8.1</v>
      </c>
      <c r="V18" s="62">
        <v>9.5</v>
      </c>
      <c r="W18" s="62">
        <v>9.2</v>
      </c>
      <c r="X18" s="62">
        <v>10</v>
      </c>
      <c r="Y18" s="62">
        <v>12</v>
      </c>
      <c r="Z18" s="62">
        <v>12.2</v>
      </c>
      <c r="AA18" s="62">
        <v>13.6</v>
      </c>
      <c r="AB18" s="62">
        <v>13.9</v>
      </c>
      <c r="AC18" s="62">
        <v>15.2</v>
      </c>
      <c r="AD18" s="62">
        <v>18.2</v>
      </c>
      <c r="AE18" s="62">
        <v>19</v>
      </c>
      <c r="AF18" s="62">
        <v>17.6</v>
      </c>
      <c r="AG18" s="62">
        <v>18.1</v>
      </c>
      <c r="AH18" s="62">
        <v>19.6</v>
      </c>
      <c r="AI18" s="62">
        <v>19.7</v>
      </c>
      <c r="AJ18" s="62">
        <v>20.8</v>
      </c>
      <c r="AK18" s="62">
        <v>21.2</v>
      </c>
      <c r="AL18" s="62">
        <v>23.7</v>
      </c>
      <c r="AM18" s="62">
        <v>28.3</v>
      </c>
      <c r="AN18" s="62">
        <v>31.3</v>
      </c>
      <c r="AO18" s="62">
        <v>31.5</v>
      </c>
      <c r="AP18" s="62">
        <v>33.6</v>
      </c>
      <c r="AQ18" s="62">
        <v>37.7</v>
      </c>
      <c r="AR18" s="62">
        <v>40.3</v>
      </c>
      <c r="AS18" s="62">
        <v>42.7</v>
      </c>
      <c r="AT18" s="62">
        <v>47.2</v>
      </c>
      <c r="AU18" s="62">
        <v>55</v>
      </c>
      <c r="AV18" s="62">
        <v>61.2</v>
      </c>
      <c r="AW18" s="62">
        <v>61.4</v>
      </c>
      <c r="AX18" s="62">
        <v>65.9</v>
      </c>
      <c r="AY18" s="62">
        <v>74.6</v>
      </c>
      <c r="AZ18" s="62">
        <v>93.6</v>
      </c>
      <c r="BA18" s="62">
        <v>117.7</v>
      </c>
      <c r="BB18" s="62">
        <v>136.2</v>
      </c>
      <c r="BC18" s="62">
        <v>167.3</v>
      </c>
      <c r="BD18" s="62">
        <v>177.6</v>
      </c>
      <c r="BE18" s="62">
        <v>154.3</v>
      </c>
      <c r="BF18" s="62">
        <v>177.4</v>
      </c>
      <c r="BG18" s="62">
        <v>194.5</v>
      </c>
      <c r="BH18" s="62">
        <v>176.5</v>
      </c>
      <c r="BI18" s="62">
        <v>174.2</v>
      </c>
      <c r="BJ18" s="62">
        <v>182.8</v>
      </c>
      <c r="BK18" s="62">
        <v>193.7</v>
      </c>
      <c r="BL18" s="62">
        <v>202.9</v>
      </c>
      <c r="BM18" s="62">
        <v>183.6</v>
      </c>
      <c r="BN18" s="62">
        <v>172.6</v>
      </c>
      <c r="BO18" s="62">
        <v>177.2</v>
      </c>
      <c r="BP18" s="62">
        <v>186.8</v>
      </c>
      <c r="BQ18" s="62">
        <v>207.3</v>
      </c>
      <c r="BR18" s="62">
        <v>224.6</v>
      </c>
      <c r="BS18" s="62">
        <v>250.3</v>
      </c>
      <c r="BT18" s="62">
        <v>275.1</v>
      </c>
      <c r="BU18" s="62">
        <v>283.9</v>
      </c>
      <c r="BV18" s="62">
        <v>318.1</v>
      </c>
      <c r="BW18" s="62">
        <v>329.7</v>
      </c>
      <c r="BX18" s="62">
        <v>282.9</v>
      </c>
      <c r="BY18" s="62">
        <v>281.8</v>
      </c>
      <c r="BZ18" s="62">
        <v>301.8</v>
      </c>
      <c r="CA18" s="62">
        <v>345.6</v>
      </c>
      <c r="CB18" s="62">
        <v>415.6</v>
      </c>
      <c r="CC18" s="62">
        <v>496.9</v>
      </c>
      <c r="CD18" s="62">
        <v>552.4</v>
      </c>
      <c r="CE18" s="62">
        <v>438.2</v>
      </c>
      <c r="CF18" s="62">
        <v>362</v>
      </c>
      <c r="CG18" s="62">
        <v>381.6</v>
      </c>
      <c r="CH18" s="62">
        <v>446.9</v>
      </c>
      <c r="CI18" s="62">
        <v>457.2</v>
      </c>
    </row>
    <row r="19" spans="1:87" ht="12.75">
      <c r="A19" s="62" t="s">
        <v>161</v>
      </c>
      <c r="B19" s="62" t="s">
        <v>162</v>
      </c>
      <c r="C19" s="62">
        <v>5.5</v>
      </c>
      <c r="D19" s="62">
        <v>4.2</v>
      </c>
      <c r="E19" s="62">
        <v>2.6</v>
      </c>
      <c r="F19" s="62">
        <v>1.5</v>
      </c>
      <c r="G19" s="62">
        <v>1.4</v>
      </c>
      <c r="H19" s="62">
        <v>2.1</v>
      </c>
      <c r="I19" s="62">
        <v>2.8</v>
      </c>
      <c r="J19" s="62">
        <v>3.9</v>
      </c>
      <c r="K19" s="62">
        <v>4.8</v>
      </c>
      <c r="L19" s="62">
        <v>3.4</v>
      </c>
      <c r="M19" s="62">
        <v>3.9</v>
      </c>
      <c r="N19" s="62">
        <v>5.2</v>
      </c>
      <c r="O19" s="62">
        <v>6.4</v>
      </c>
      <c r="P19" s="62">
        <v>4.1</v>
      </c>
      <c r="Q19" s="62">
        <v>3.7</v>
      </c>
      <c r="R19" s="62">
        <v>5</v>
      </c>
      <c r="S19" s="62">
        <v>7.3</v>
      </c>
      <c r="T19" s="62">
        <v>9.9</v>
      </c>
      <c r="U19" s="62">
        <v>15.3</v>
      </c>
      <c r="V19" s="62">
        <v>17.3</v>
      </c>
      <c r="W19" s="62">
        <v>15.7</v>
      </c>
      <c r="X19" s="62">
        <v>17.8</v>
      </c>
      <c r="Y19" s="62">
        <v>19.9</v>
      </c>
      <c r="Z19" s="62">
        <v>19.7</v>
      </c>
      <c r="AA19" s="62">
        <v>21.5</v>
      </c>
      <c r="AB19" s="62">
        <v>20.8</v>
      </c>
      <c r="AC19" s="62">
        <v>23.9</v>
      </c>
      <c r="AD19" s="62">
        <v>26.3</v>
      </c>
      <c r="AE19" s="62">
        <v>28.6</v>
      </c>
      <c r="AF19" s="62">
        <v>24.9</v>
      </c>
      <c r="AG19" s="62">
        <v>28.3</v>
      </c>
      <c r="AH19" s="62">
        <v>29.7</v>
      </c>
      <c r="AI19" s="62">
        <v>28.9</v>
      </c>
      <c r="AJ19" s="62">
        <v>32.1</v>
      </c>
      <c r="AK19" s="62">
        <v>34.4</v>
      </c>
      <c r="AL19" s="62">
        <v>38.7</v>
      </c>
      <c r="AM19" s="62">
        <v>45.8</v>
      </c>
      <c r="AN19" s="62">
        <v>53</v>
      </c>
      <c r="AO19" s="62">
        <v>53.7</v>
      </c>
      <c r="AP19" s="62">
        <v>58.5</v>
      </c>
      <c r="AQ19" s="62">
        <v>65.2</v>
      </c>
      <c r="AR19" s="62">
        <v>66.4</v>
      </c>
      <c r="AS19" s="62">
        <v>69.1</v>
      </c>
      <c r="AT19" s="62">
        <v>78.9</v>
      </c>
      <c r="AU19" s="62">
        <v>95.1</v>
      </c>
      <c r="AV19" s="62">
        <v>104.3</v>
      </c>
      <c r="AW19" s="62">
        <v>107.6</v>
      </c>
      <c r="AX19" s="62">
        <v>121.2</v>
      </c>
      <c r="AY19" s="62">
        <v>148.7</v>
      </c>
      <c r="AZ19" s="62">
        <v>180.6</v>
      </c>
      <c r="BA19" s="62">
        <v>208.1</v>
      </c>
      <c r="BB19" s="62">
        <v>216.4</v>
      </c>
      <c r="BC19" s="62">
        <v>240.9</v>
      </c>
      <c r="BD19" s="62">
        <v>234.9</v>
      </c>
      <c r="BE19" s="62">
        <v>246.5</v>
      </c>
      <c r="BF19" s="62">
        <v>291.9</v>
      </c>
      <c r="BG19" s="62">
        <v>307.9</v>
      </c>
      <c r="BH19" s="62">
        <v>317.7</v>
      </c>
      <c r="BI19" s="62">
        <v>320.9</v>
      </c>
      <c r="BJ19" s="62">
        <v>346.8</v>
      </c>
      <c r="BK19" s="62">
        <v>372.2</v>
      </c>
      <c r="BL19" s="62">
        <v>371.9</v>
      </c>
      <c r="BM19" s="62">
        <v>360.8</v>
      </c>
      <c r="BN19" s="62">
        <v>381.7</v>
      </c>
      <c r="BO19" s="62">
        <v>425.1</v>
      </c>
      <c r="BP19" s="62">
        <v>476.4</v>
      </c>
      <c r="BQ19" s="62">
        <v>528.1</v>
      </c>
      <c r="BR19" s="62">
        <v>565.3</v>
      </c>
      <c r="BS19" s="62">
        <v>610.9</v>
      </c>
      <c r="BT19" s="62">
        <v>660</v>
      </c>
      <c r="BU19" s="62">
        <v>713.6</v>
      </c>
      <c r="BV19" s="62">
        <v>766.1</v>
      </c>
      <c r="BW19" s="62">
        <v>711.5</v>
      </c>
      <c r="BX19" s="62">
        <v>659.6</v>
      </c>
      <c r="BY19" s="62">
        <v>669</v>
      </c>
      <c r="BZ19" s="62">
        <v>719.2</v>
      </c>
      <c r="CA19" s="62">
        <v>790.7</v>
      </c>
      <c r="CB19" s="62">
        <v>856.1</v>
      </c>
      <c r="CC19" s="62">
        <v>885.8</v>
      </c>
      <c r="CD19" s="62">
        <v>825.1</v>
      </c>
      <c r="CE19" s="62">
        <v>644.3</v>
      </c>
      <c r="CF19" s="62">
        <v>731.8</v>
      </c>
      <c r="CG19" s="62">
        <v>838.2</v>
      </c>
      <c r="CH19" s="62">
        <v>904.1</v>
      </c>
      <c r="CI19" s="62">
        <v>949.7</v>
      </c>
    </row>
    <row r="20" spans="1:87" ht="12.75">
      <c r="A20" s="62" t="s">
        <v>163</v>
      </c>
      <c r="B20" s="62" t="s">
        <v>164</v>
      </c>
      <c r="C20" s="62">
        <v>0.6</v>
      </c>
      <c r="D20" s="62">
        <v>0.6</v>
      </c>
      <c r="E20" s="62">
        <v>0.5</v>
      </c>
      <c r="F20" s="62">
        <v>0.4</v>
      </c>
      <c r="G20" s="62">
        <v>0.4</v>
      </c>
      <c r="H20" s="62">
        <v>0.5</v>
      </c>
      <c r="I20" s="62">
        <v>0.6</v>
      </c>
      <c r="J20" s="62">
        <v>0.6</v>
      </c>
      <c r="K20" s="62">
        <v>0.7</v>
      </c>
      <c r="L20" s="62">
        <v>0.8</v>
      </c>
      <c r="M20" s="62">
        <v>0.8</v>
      </c>
      <c r="N20" s="62">
        <v>0.8</v>
      </c>
      <c r="O20" s="62">
        <v>1.1</v>
      </c>
      <c r="P20" s="62">
        <v>1.2</v>
      </c>
      <c r="Q20" s="62">
        <v>1.1</v>
      </c>
      <c r="R20" s="62">
        <v>1.2</v>
      </c>
      <c r="S20" s="62">
        <v>1.4</v>
      </c>
      <c r="T20" s="62">
        <v>1.8</v>
      </c>
      <c r="U20" s="62">
        <v>2</v>
      </c>
      <c r="V20" s="62">
        <v>2.1</v>
      </c>
      <c r="W20" s="62">
        <v>2</v>
      </c>
      <c r="X20" s="62">
        <v>2.3</v>
      </c>
      <c r="Y20" s="62">
        <v>2.4</v>
      </c>
      <c r="Z20" s="62">
        <v>3</v>
      </c>
      <c r="AA20" s="62">
        <v>3.7</v>
      </c>
      <c r="AB20" s="62">
        <v>3.9</v>
      </c>
      <c r="AC20" s="62">
        <v>4.3</v>
      </c>
      <c r="AD20" s="62">
        <v>5.2</v>
      </c>
      <c r="AE20" s="62">
        <v>5.6</v>
      </c>
      <c r="AF20" s="62">
        <v>6</v>
      </c>
      <c r="AG20" s="62">
        <v>6.6</v>
      </c>
      <c r="AH20" s="62">
        <v>7.1</v>
      </c>
      <c r="AI20" s="62">
        <v>8</v>
      </c>
      <c r="AJ20" s="62">
        <v>8.4</v>
      </c>
      <c r="AK20" s="62">
        <v>9.2</v>
      </c>
      <c r="AL20" s="62">
        <v>9.8</v>
      </c>
      <c r="AM20" s="62">
        <v>11.1</v>
      </c>
      <c r="AN20" s="62">
        <v>12.8</v>
      </c>
      <c r="AO20" s="62">
        <v>14</v>
      </c>
      <c r="AP20" s="62">
        <v>15.6</v>
      </c>
      <c r="AQ20" s="62">
        <v>17.2</v>
      </c>
      <c r="AR20" s="62">
        <v>17.9</v>
      </c>
      <c r="AS20" s="62">
        <v>18.7</v>
      </c>
      <c r="AT20" s="62">
        <v>20.6</v>
      </c>
      <c r="AU20" s="62">
        <v>22.7</v>
      </c>
      <c r="AV20" s="62">
        <v>25.5</v>
      </c>
      <c r="AW20" s="62">
        <v>27.8</v>
      </c>
      <c r="AX20" s="62">
        <v>32.2</v>
      </c>
      <c r="AY20" s="62">
        <v>35.8</v>
      </c>
      <c r="AZ20" s="62">
        <v>40.4</v>
      </c>
      <c r="BA20" s="62">
        <v>48.1</v>
      </c>
      <c r="BB20" s="62">
        <v>54.4</v>
      </c>
      <c r="BC20" s="62">
        <v>64.8</v>
      </c>
      <c r="BD20" s="62">
        <v>72.7</v>
      </c>
      <c r="BE20" s="62">
        <v>81.3</v>
      </c>
      <c r="BF20" s="62">
        <v>95.1</v>
      </c>
      <c r="BG20" s="62">
        <v>105.3</v>
      </c>
      <c r="BH20" s="62">
        <v>113.5</v>
      </c>
      <c r="BI20" s="62">
        <v>120.1</v>
      </c>
      <c r="BJ20" s="62">
        <v>132.7</v>
      </c>
      <c r="BK20" s="62">
        <v>150.1</v>
      </c>
      <c r="BL20" s="62">
        <v>164.4</v>
      </c>
      <c r="BM20" s="62">
        <v>179.1</v>
      </c>
      <c r="BN20" s="62">
        <v>187.7</v>
      </c>
      <c r="BO20" s="62">
        <v>196.9</v>
      </c>
      <c r="BP20" s="62">
        <v>205.7</v>
      </c>
      <c r="BQ20" s="62">
        <v>226.8</v>
      </c>
      <c r="BR20" s="62">
        <v>253.3</v>
      </c>
      <c r="BS20" s="62">
        <v>288</v>
      </c>
      <c r="BT20" s="62">
        <v>317.7</v>
      </c>
      <c r="BU20" s="62">
        <v>364</v>
      </c>
      <c r="BV20" s="62">
        <v>409.5</v>
      </c>
      <c r="BW20" s="62">
        <v>412.6</v>
      </c>
      <c r="BX20" s="62">
        <v>406.4</v>
      </c>
      <c r="BY20" s="62">
        <v>420.9</v>
      </c>
      <c r="BZ20" s="62">
        <v>442.1</v>
      </c>
      <c r="CA20" s="62">
        <v>475.1</v>
      </c>
      <c r="CB20" s="62">
        <v>504.6</v>
      </c>
      <c r="CC20" s="62">
        <v>537.9</v>
      </c>
      <c r="CD20" s="62">
        <v>563.4</v>
      </c>
      <c r="CE20" s="62">
        <v>550.9</v>
      </c>
      <c r="CF20" s="62">
        <v>564.3</v>
      </c>
      <c r="CG20" s="62">
        <v>592.2</v>
      </c>
      <c r="CH20" s="62">
        <v>621</v>
      </c>
      <c r="CI20" s="62">
        <v>647.1</v>
      </c>
    </row>
    <row r="21" spans="1:87" ht="12.75">
      <c r="A21" s="62" t="s">
        <v>165</v>
      </c>
      <c r="B21" s="62" t="s">
        <v>166</v>
      </c>
      <c r="C21" s="62">
        <v>4.1</v>
      </c>
      <c r="D21" s="62">
        <v>2.5</v>
      </c>
      <c r="E21" s="62">
        <v>1.9</v>
      </c>
      <c r="F21" s="62">
        <v>0.9</v>
      </c>
      <c r="G21" s="62">
        <v>0.7</v>
      </c>
      <c r="H21" s="62">
        <v>1</v>
      </c>
      <c r="I21" s="62">
        <v>1.4</v>
      </c>
      <c r="J21" s="62">
        <v>1.8</v>
      </c>
      <c r="K21" s="62">
        <v>2.2</v>
      </c>
      <c r="L21" s="62">
        <v>2.2</v>
      </c>
      <c r="M21" s="62">
        <v>3.2</v>
      </c>
      <c r="N21" s="62">
        <v>3.6</v>
      </c>
      <c r="O21" s="62">
        <v>4.2</v>
      </c>
      <c r="P21" s="62">
        <v>2.4</v>
      </c>
      <c r="Q21" s="62">
        <v>1.6</v>
      </c>
      <c r="R21" s="62">
        <v>1.5</v>
      </c>
      <c r="S21" s="62">
        <v>1.8</v>
      </c>
      <c r="T21" s="62">
        <v>8</v>
      </c>
      <c r="U21" s="62">
        <v>12.2</v>
      </c>
      <c r="V21" s="62">
        <v>15.8</v>
      </c>
      <c r="W21" s="62">
        <v>14.8</v>
      </c>
      <c r="X21" s="62">
        <v>20.7</v>
      </c>
      <c r="Y21" s="62">
        <v>18.7</v>
      </c>
      <c r="Z21" s="62">
        <v>18.9</v>
      </c>
      <c r="AA21" s="62">
        <v>19.7</v>
      </c>
      <c r="AB21" s="62">
        <v>21.4</v>
      </c>
      <c r="AC21" s="62">
        <v>25.4</v>
      </c>
      <c r="AD21" s="62">
        <v>24</v>
      </c>
      <c r="AE21" s="62">
        <v>22.6</v>
      </c>
      <c r="AF21" s="62">
        <v>22.8</v>
      </c>
      <c r="AG21" s="62">
        <v>28.6</v>
      </c>
      <c r="AH21" s="62">
        <v>26.9</v>
      </c>
      <c r="AI21" s="62">
        <v>27</v>
      </c>
      <c r="AJ21" s="62">
        <v>29.6</v>
      </c>
      <c r="AK21" s="62">
        <v>32.9</v>
      </c>
      <c r="AL21" s="62">
        <v>35.1</v>
      </c>
      <c r="AM21" s="62">
        <v>35.2</v>
      </c>
      <c r="AN21" s="62">
        <v>33.4</v>
      </c>
      <c r="AO21" s="62">
        <v>33.6</v>
      </c>
      <c r="AP21" s="62">
        <v>40.2</v>
      </c>
      <c r="AQ21" s="62">
        <v>44.4</v>
      </c>
      <c r="AR21" s="62">
        <v>43.4</v>
      </c>
      <c r="AS21" s="62">
        <v>58.2</v>
      </c>
      <c r="AT21" s="62">
        <v>72.4</v>
      </c>
      <c r="AU21" s="62">
        <v>78.3</v>
      </c>
      <c r="AV21" s="62">
        <v>69.5</v>
      </c>
      <c r="AW21" s="62">
        <v>66.7</v>
      </c>
      <c r="AX21" s="62">
        <v>86.8</v>
      </c>
      <c r="AY21" s="62">
        <v>115.2</v>
      </c>
      <c r="AZ21" s="62">
        <v>138</v>
      </c>
      <c r="BA21" s="62">
        <v>147.8</v>
      </c>
      <c r="BB21" s="62">
        <v>129.5</v>
      </c>
      <c r="BC21" s="62">
        <v>128.5</v>
      </c>
      <c r="BD21" s="62">
        <v>110.8</v>
      </c>
      <c r="BE21" s="62">
        <v>161.1</v>
      </c>
      <c r="BF21" s="62">
        <v>190.4</v>
      </c>
      <c r="BG21" s="62">
        <v>200.1</v>
      </c>
      <c r="BH21" s="62">
        <v>234.8</v>
      </c>
      <c r="BI21" s="62">
        <v>249.8</v>
      </c>
      <c r="BJ21" s="62">
        <v>256.2</v>
      </c>
      <c r="BK21" s="62">
        <v>256</v>
      </c>
      <c r="BL21" s="62">
        <v>239.7</v>
      </c>
      <c r="BM21" s="62">
        <v>221.2</v>
      </c>
      <c r="BN21" s="62">
        <v>254.7</v>
      </c>
      <c r="BO21" s="62">
        <v>286.8</v>
      </c>
      <c r="BP21" s="62">
        <v>323.8</v>
      </c>
      <c r="BQ21" s="62">
        <v>324.1</v>
      </c>
      <c r="BR21" s="62">
        <v>358.1</v>
      </c>
      <c r="BS21" s="62">
        <v>375.6</v>
      </c>
      <c r="BT21" s="62">
        <v>418.8</v>
      </c>
      <c r="BU21" s="62">
        <v>461.8</v>
      </c>
      <c r="BV21" s="62">
        <v>485.4</v>
      </c>
      <c r="BW21" s="62">
        <v>513</v>
      </c>
      <c r="BX21" s="62">
        <v>557.6</v>
      </c>
      <c r="BY21" s="62">
        <v>636.9</v>
      </c>
      <c r="BZ21" s="62">
        <v>749.7</v>
      </c>
      <c r="CA21" s="62">
        <v>856.1</v>
      </c>
      <c r="CB21" s="62">
        <v>837.4</v>
      </c>
      <c r="CC21" s="62">
        <v>688.7</v>
      </c>
      <c r="CD21" s="62">
        <v>515.9</v>
      </c>
      <c r="CE21" s="62">
        <v>392.2</v>
      </c>
      <c r="CF21" s="62">
        <v>381.1</v>
      </c>
      <c r="CG21" s="62">
        <v>386</v>
      </c>
      <c r="CH21" s="62">
        <v>442.3</v>
      </c>
      <c r="CI21" s="62">
        <v>519.9</v>
      </c>
    </row>
    <row r="22" spans="1:87" ht="12.75">
      <c r="A22" s="62" t="s">
        <v>167</v>
      </c>
      <c r="B22" s="62" t="s">
        <v>168</v>
      </c>
      <c r="C22" s="62">
        <v>1.5</v>
      </c>
      <c r="D22" s="62">
        <v>-0.2</v>
      </c>
      <c r="E22" s="62">
        <v>-1.1</v>
      </c>
      <c r="F22" s="62">
        <v>-2.4</v>
      </c>
      <c r="G22" s="62">
        <v>-1.4</v>
      </c>
      <c r="H22" s="62">
        <v>-0.6</v>
      </c>
      <c r="I22" s="62">
        <v>1.1</v>
      </c>
      <c r="J22" s="62">
        <v>1.2</v>
      </c>
      <c r="K22" s="62">
        <v>2.6</v>
      </c>
      <c r="L22" s="62">
        <v>-0.6</v>
      </c>
      <c r="M22" s="62">
        <v>0.2</v>
      </c>
      <c r="N22" s="62">
        <v>2.4</v>
      </c>
      <c r="O22" s="62">
        <v>4.3</v>
      </c>
      <c r="P22" s="62">
        <v>1.9</v>
      </c>
      <c r="Q22" s="62">
        <v>-0.7</v>
      </c>
      <c r="R22" s="62">
        <v>-0.9</v>
      </c>
      <c r="S22" s="62">
        <v>-1.5</v>
      </c>
      <c r="T22" s="62">
        <v>6</v>
      </c>
      <c r="U22" s="62">
        <v>-0.6</v>
      </c>
      <c r="V22" s="62">
        <v>5.7</v>
      </c>
      <c r="W22" s="62">
        <v>-2.7</v>
      </c>
      <c r="X22" s="62">
        <v>5.8</v>
      </c>
      <c r="Y22" s="62">
        <v>9.9</v>
      </c>
      <c r="Z22" s="62">
        <v>3.5</v>
      </c>
      <c r="AA22" s="62">
        <v>1.9</v>
      </c>
      <c r="AB22" s="62">
        <v>-1.9</v>
      </c>
      <c r="AC22" s="62">
        <v>5</v>
      </c>
      <c r="AD22" s="62">
        <v>4</v>
      </c>
      <c r="AE22" s="62">
        <v>0.8</v>
      </c>
      <c r="AF22" s="62">
        <v>-0.4</v>
      </c>
      <c r="AG22" s="62">
        <v>3.9</v>
      </c>
      <c r="AH22" s="62">
        <v>3.2</v>
      </c>
      <c r="AI22" s="62">
        <v>3</v>
      </c>
      <c r="AJ22" s="62">
        <v>6.1</v>
      </c>
      <c r="AK22" s="62">
        <v>5.6</v>
      </c>
      <c r="AL22" s="62">
        <v>4.8</v>
      </c>
      <c r="AM22" s="62">
        <v>9.2</v>
      </c>
      <c r="AN22" s="62">
        <v>13.6</v>
      </c>
      <c r="AO22" s="62">
        <v>9.9</v>
      </c>
      <c r="AP22" s="62">
        <v>9.1</v>
      </c>
      <c r="AQ22" s="62">
        <v>9.2</v>
      </c>
      <c r="AR22" s="62">
        <v>2</v>
      </c>
      <c r="AS22" s="62">
        <v>8.3</v>
      </c>
      <c r="AT22" s="62">
        <v>9.1</v>
      </c>
      <c r="AU22" s="62">
        <v>15.9</v>
      </c>
      <c r="AV22" s="62">
        <v>14</v>
      </c>
      <c r="AW22" s="62">
        <v>-6.3</v>
      </c>
      <c r="AX22" s="62">
        <v>17.1</v>
      </c>
      <c r="AY22" s="62">
        <v>22.3</v>
      </c>
      <c r="AZ22" s="62">
        <v>25.8</v>
      </c>
      <c r="BA22" s="62">
        <v>18</v>
      </c>
      <c r="BB22" s="62">
        <v>-6.3</v>
      </c>
      <c r="BC22" s="62">
        <v>29.8</v>
      </c>
      <c r="BD22" s="62">
        <v>-14.9</v>
      </c>
      <c r="BE22" s="62">
        <v>-5.8</v>
      </c>
      <c r="BF22" s="62">
        <v>65.4</v>
      </c>
      <c r="BG22" s="62">
        <v>21.8</v>
      </c>
      <c r="BH22" s="62">
        <v>6.6</v>
      </c>
      <c r="BI22" s="62">
        <v>27.1</v>
      </c>
      <c r="BJ22" s="62">
        <v>18.5</v>
      </c>
      <c r="BK22" s="62">
        <v>27.7</v>
      </c>
      <c r="BL22" s="62">
        <v>14.5</v>
      </c>
      <c r="BM22" s="62">
        <v>-0.4</v>
      </c>
      <c r="BN22" s="62">
        <v>16.3</v>
      </c>
      <c r="BO22" s="62">
        <v>20.8</v>
      </c>
      <c r="BP22" s="62">
        <v>63.8</v>
      </c>
      <c r="BQ22" s="62">
        <v>31.2</v>
      </c>
      <c r="BR22" s="62">
        <v>30.8</v>
      </c>
      <c r="BS22" s="62">
        <v>70.9</v>
      </c>
      <c r="BT22" s="62">
        <v>63.7</v>
      </c>
      <c r="BU22" s="62">
        <v>60.8</v>
      </c>
      <c r="BV22" s="62">
        <v>54.5</v>
      </c>
      <c r="BW22" s="62">
        <v>-38.3</v>
      </c>
      <c r="BX22" s="62">
        <v>18.5</v>
      </c>
      <c r="BY22" s="62">
        <v>19.3</v>
      </c>
      <c r="BZ22" s="62">
        <v>63.9</v>
      </c>
      <c r="CA22" s="62">
        <v>59.6</v>
      </c>
      <c r="CB22" s="62">
        <v>67</v>
      </c>
      <c r="CC22" s="62">
        <v>34.5</v>
      </c>
      <c r="CD22" s="62">
        <v>-32</v>
      </c>
      <c r="CE22" s="62">
        <v>-147.6</v>
      </c>
      <c r="CF22" s="62">
        <v>61.5</v>
      </c>
      <c r="CG22" s="62">
        <v>41.8</v>
      </c>
      <c r="CH22" s="62">
        <v>64.9</v>
      </c>
      <c r="CI22" s="62">
        <v>74.1</v>
      </c>
    </row>
    <row r="23" spans="1:87" ht="12.75">
      <c r="A23" s="62" t="s">
        <v>169</v>
      </c>
      <c r="B23" s="64" t="s">
        <v>170</v>
      </c>
      <c r="C23" s="62">
        <v>0.4</v>
      </c>
      <c r="D23" s="62">
        <v>0.3</v>
      </c>
      <c r="E23" s="62">
        <v>0</v>
      </c>
      <c r="F23" s="62">
        <v>0</v>
      </c>
      <c r="G23" s="62">
        <v>0.1</v>
      </c>
      <c r="H23" s="62">
        <v>0.3</v>
      </c>
      <c r="I23" s="62">
        <v>-0.2</v>
      </c>
      <c r="J23" s="62">
        <v>-0.1</v>
      </c>
      <c r="K23" s="62">
        <v>0.1</v>
      </c>
      <c r="L23" s="62">
        <v>1</v>
      </c>
      <c r="M23" s="62">
        <v>0.8</v>
      </c>
      <c r="N23" s="62">
        <v>1.5</v>
      </c>
      <c r="O23" s="62">
        <v>1</v>
      </c>
      <c r="P23" s="62">
        <v>-0.3</v>
      </c>
      <c r="Q23" s="62">
        <v>-2.2</v>
      </c>
      <c r="R23" s="62">
        <v>-2</v>
      </c>
      <c r="S23" s="62">
        <v>-0.8</v>
      </c>
      <c r="T23" s="62">
        <v>7.2</v>
      </c>
      <c r="U23" s="62">
        <v>10.8</v>
      </c>
      <c r="V23" s="62">
        <v>5.5</v>
      </c>
      <c r="W23" s="62">
        <v>5.2</v>
      </c>
      <c r="X23" s="62">
        <v>0.7</v>
      </c>
      <c r="Y23" s="62">
        <v>2.5</v>
      </c>
      <c r="Z23" s="62">
        <v>1.2</v>
      </c>
      <c r="AA23" s="62">
        <v>-0.7</v>
      </c>
      <c r="AB23" s="62">
        <v>0.4</v>
      </c>
      <c r="AC23" s="62">
        <v>0.5</v>
      </c>
      <c r="AD23" s="62">
        <v>2.4</v>
      </c>
      <c r="AE23" s="62">
        <v>4.1</v>
      </c>
      <c r="AF23" s="62">
        <v>0.5</v>
      </c>
      <c r="AG23" s="62">
        <v>0.4</v>
      </c>
      <c r="AH23" s="62">
        <v>4.2</v>
      </c>
      <c r="AI23" s="62">
        <v>4.9</v>
      </c>
      <c r="AJ23" s="62">
        <v>4.1</v>
      </c>
      <c r="AK23" s="62">
        <v>4.9</v>
      </c>
      <c r="AL23" s="62">
        <v>6.9</v>
      </c>
      <c r="AM23" s="62">
        <v>5.6</v>
      </c>
      <c r="AN23" s="62">
        <v>3.9</v>
      </c>
      <c r="AO23" s="62">
        <v>3.6</v>
      </c>
      <c r="AP23" s="62">
        <v>1.4</v>
      </c>
      <c r="AQ23" s="62">
        <v>1.4</v>
      </c>
      <c r="AR23" s="62">
        <v>4</v>
      </c>
      <c r="AS23" s="62">
        <v>0.6</v>
      </c>
      <c r="AT23" s="62">
        <v>-3.4</v>
      </c>
      <c r="AU23" s="62">
        <v>4.1</v>
      </c>
      <c r="AV23" s="62">
        <v>-0.8</v>
      </c>
      <c r="AW23" s="62">
        <v>16</v>
      </c>
      <c r="AX23" s="62">
        <v>-1.6</v>
      </c>
      <c r="AY23" s="62">
        <v>-23.1</v>
      </c>
      <c r="AZ23" s="62">
        <v>-25.4</v>
      </c>
      <c r="BA23" s="62">
        <v>-22.5</v>
      </c>
      <c r="BB23" s="62">
        <v>-13.1</v>
      </c>
      <c r="BC23" s="62">
        <v>-12.5</v>
      </c>
      <c r="BD23" s="62">
        <v>-20</v>
      </c>
      <c r="BE23" s="62">
        <v>-51.6</v>
      </c>
      <c r="BF23" s="62">
        <v>-102.7</v>
      </c>
      <c r="BG23" s="62">
        <v>-114</v>
      </c>
      <c r="BH23" s="62">
        <v>-131.9</v>
      </c>
      <c r="BI23" s="62">
        <v>-144.8</v>
      </c>
      <c r="BJ23" s="62">
        <v>-109.4</v>
      </c>
      <c r="BK23" s="62">
        <v>-86.7</v>
      </c>
      <c r="BL23" s="62">
        <v>-77.9</v>
      </c>
      <c r="BM23" s="62">
        <v>-28.6</v>
      </c>
      <c r="BN23" s="62">
        <v>-34.7</v>
      </c>
      <c r="BO23" s="62">
        <v>-65.2</v>
      </c>
      <c r="BP23" s="62">
        <v>-92.5</v>
      </c>
      <c r="BQ23" s="62">
        <v>-89.8</v>
      </c>
      <c r="BR23" s="62">
        <v>-96.4</v>
      </c>
      <c r="BS23" s="62">
        <v>-102</v>
      </c>
      <c r="BT23" s="62">
        <v>-162.7</v>
      </c>
      <c r="BU23" s="62">
        <v>-256.6</v>
      </c>
      <c r="BV23" s="62">
        <v>-375.8</v>
      </c>
      <c r="BW23" s="62">
        <v>-368.7</v>
      </c>
      <c r="BX23" s="62">
        <v>-426.5</v>
      </c>
      <c r="BY23" s="62">
        <v>-503.7</v>
      </c>
      <c r="BZ23" s="62">
        <v>-619.2</v>
      </c>
      <c r="CA23" s="62">
        <v>-721.2</v>
      </c>
      <c r="CB23" s="62">
        <v>-770.9</v>
      </c>
      <c r="CC23" s="62">
        <v>-718.5</v>
      </c>
      <c r="CD23" s="62">
        <v>-723.1</v>
      </c>
      <c r="CE23" s="62">
        <v>-395.4</v>
      </c>
      <c r="CF23" s="62">
        <v>-512.7</v>
      </c>
      <c r="CG23" s="62">
        <v>-580</v>
      </c>
      <c r="CH23" s="62">
        <v>-568.3</v>
      </c>
      <c r="CI23" s="62">
        <v>-508.2</v>
      </c>
    </row>
    <row r="24" spans="1:87" ht="12.75">
      <c r="A24" s="62" t="s">
        <v>171</v>
      </c>
      <c r="B24" s="62" t="s">
        <v>172</v>
      </c>
      <c r="C24" s="62">
        <v>5.9</v>
      </c>
      <c r="D24" s="62">
        <v>4.4</v>
      </c>
      <c r="E24" s="62">
        <v>2.9</v>
      </c>
      <c r="F24" s="62">
        <v>2</v>
      </c>
      <c r="G24" s="62">
        <v>2</v>
      </c>
      <c r="H24" s="62">
        <v>2.6</v>
      </c>
      <c r="I24" s="62">
        <v>2.8</v>
      </c>
      <c r="J24" s="62">
        <v>3</v>
      </c>
      <c r="K24" s="62">
        <v>4</v>
      </c>
      <c r="L24" s="62">
        <v>3.8</v>
      </c>
      <c r="M24" s="62">
        <v>4</v>
      </c>
      <c r="N24" s="62">
        <v>4.9</v>
      </c>
      <c r="O24" s="62">
        <v>5.5</v>
      </c>
      <c r="P24" s="62">
        <v>4.4</v>
      </c>
      <c r="Q24" s="62">
        <v>4</v>
      </c>
      <c r="R24" s="62">
        <v>4.9</v>
      </c>
      <c r="S24" s="62">
        <v>6.8</v>
      </c>
      <c r="T24" s="62">
        <v>14.2</v>
      </c>
      <c r="U24" s="62">
        <v>18.7</v>
      </c>
      <c r="V24" s="62">
        <v>15.5</v>
      </c>
      <c r="W24" s="62">
        <v>14.5</v>
      </c>
      <c r="X24" s="62">
        <v>12.4</v>
      </c>
      <c r="Y24" s="62">
        <v>17.1</v>
      </c>
      <c r="Z24" s="62">
        <v>16.5</v>
      </c>
      <c r="AA24" s="62">
        <v>15.3</v>
      </c>
      <c r="AB24" s="62">
        <v>15.8</v>
      </c>
      <c r="AC24" s="62">
        <v>17.7</v>
      </c>
      <c r="AD24" s="62">
        <v>21.3</v>
      </c>
      <c r="AE24" s="62">
        <v>24</v>
      </c>
      <c r="AF24" s="62">
        <v>20.6</v>
      </c>
      <c r="AG24" s="62">
        <v>22.7</v>
      </c>
      <c r="AH24" s="62">
        <v>27</v>
      </c>
      <c r="AI24" s="62">
        <v>27.6</v>
      </c>
      <c r="AJ24" s="62">
        <v>29.1</v>
      </c>
      <c r="AK24" s="62">
        <v>31.1</v>
      </c>
      <c r="AL24" s="62">
        <v>35</v>
      </c>
      <c r="AM24" s="62">
        <v>37.1</v>
      </c>
      <c r="AN24" s="62">
        <v>40.9</v>
      </c>
      <c r="AO24" s="62">
        <v>43.5</v>
      </c>
      <c r="AP24" s="62">
        <v>47.9</v>
      </c>
      <c r="AQ24" s="62">
        <v>51.9</v>
      </c>
      <c r="AR24" s="62">
        <v>59.7</v>
      </c>
      <c r="AS24" s="62">
        <v>63</v>
      </c>
      <c r="AT24" s="62">
        <v>70.8</v>
      </c>
      <c r="AU24" s="62">
        <v>95.3</v>
      </c>
      <c r="AV24" s="62">
        <v>126.7</v>
      </c>
      <c r="AW24" s="62">
        <v>138.7</v>
      </c>
      <c r="AX24" s="62">
        <v>149.5</v>
      </c>
      <c r="AY24" s="62">
        <v>159.4</v>
      </c>
      <c r="AZ24" s="62">
        <v>186.9</v>
      </c>
      <c r="BA24" s="62">
        <v>230.1</v>
      </c>
      <c r="BB24" s="62">
        <v>280.8</v>
      </c>
      <c r="BC24" s="62">
        <v>305.2</v>
      </c>
      <c r="BD24" s="62">
        <v>283.2</v>
      </c>
      <c r="BE24" s="62">
        <v>277</v>
      </c>
      <c r="BF24" s="62">
        <v>302.4</v>
      </c>
      <c r="BG24" s="62">
        <v>303.2</v>
      </c>
      <c r="BH24" s="62">
        <v>321</v>
      </c>
      <c r="BI24" s="62">
        <v>363.9</v>
      </c>
      <c r="BJ24" s="62">
        <v>444.6</v>
      </c>
      <c r="BK24" s="62">
        <v>504.3</v>
      </c>
      <c r="BL24" s="62">
        <v>551.9</v>
      </c>
      <c r="BM24" s="62">
        <v>594.9</v>
      </c>
      <c r="BN24" s="62">
        <v>633.1</v>
      </c>
      <c r="BO24" s="62">
        <v>654.8</v>
      </c>
      <c r="BP24" s="62">
        <v>720.9</v>
      </c>
      <c r="BQ24" s="62">
        <v>812.8</v>
      </c>
      <c r="BR24" s="62">
        <v>867.6</v>
      </c>
      <c r="BS24" s="62">
        <v>953.8</v>
      </c>
      <c r="BT24" s="62">
        <v>953</v>
      </c>
      <c r="BU24" s="62">
        <v>992</v>
      </c>
      <c r="BV24" s="62">
        <v>1096.8</v>
      </c>
      <c r="BW24" s="62">
        <v>1026.7</v>
      </c>
      <c r="BX24" s="62">
        <v>1002.5</v>
      </c>
      <c r="BY24" s="62">
        <v>1040.3</v>
      </c>
      <c r="BZ24" s="62">
        <v>1181.5</v>
      </c>
      <c r="CA24" s="62">
        <v>1308.9</v>
      </c>
      <c r="CB24" s="62">
        <v>1476.3</v>
      </c>
      <c r="CC24" s="62">
        <v>1664.6</v>
      </c>
      <c r="CD24" s="62">
        <v>1841.9</v>
      </c>
      <c r="CE24" s="62">
        <v>1587.7</v>
      </c>
      <c r="CF24" s="62">
        <v>1852.3</v>
      </c>
      <c r="CG24" s="62">
        <v>2106.4</v>
      </c>
      <c r="CH24" s="62">
        <v>2194.2</v>
      </c>
      <c r="CI24" s="62">
        <v>2262.2</v>
      </c>
    </row>
    <row r="25" spans="1:87" ht="12.75">
      <c r="A25" s="62" t="s">
        <v>173</v>
      </c>
      <c r="B25" s="62" t="s">
        <v>174</v>
      </c>
      <c r="C25" s="62">
        <v>5.3</v>
      </c>
      <c r="D25" s="62">
        <v>3.9</v>
      </c>
      <c r="E25" s="62">
        <v>2.5</v>
      </c>
      <c r="F25" s="62">
        <v>1.7</v>
      </c>
      <c r="G25" s="62">
        <v>1.7</v>
      </c>
      <c r="H25" s="62">
        <v>2.2</v>
      </c>
      <c r="I25" s="62">
        <v>2.4</v>
      </c>
      <c r="J25" s="62">
        <v>2.6</v>
      </c>
      <c r="K25" s="62">
        <v>3.5</v>
      </c>
      <c r="L25" s="62">
        <v>3.2</v>
      </c>
      <c r="M25" s="62">
        <v>3.3</v>
      </c>
      <c r="N25" s="62">
        <v>4.1</v>
      </c>
      <c r="O25" s="62">
        <v>4.5</v>
      </c>
      <c r="P25" s="62">
        <v>3.4</v>
      </c>
      <c r="Q25" s="62">
        <v>2.9</v>
      </c>
      <c r="R25" s="62">
        <v>3.6</v>
      </c>
      <c r="S25" s="62">
        <v>5.4</v>
      </c>
      <c r="T25" s="62">
        <v>11.8</v>
      </c>
      <c r="U25" s="62">
        <v>16.1</v>
      </c>
      <c r="V25" s="62">
        <v>13.3</v>
      </c>
      <c r="W25" s="62">
        <v>12.2</v>
      </c>
      <c r="X25" s="62">
        <v>10.2</v>
      </c>
      <c r="Y25" s="62">
        <v>14.2</v>
      </c>
      <c r="Z25" s="62">
        <v>13.4</v>
      </c>
      <c r="AA25" s="62">
        <v>12.4</v>
      </c>
      <c r="AB25" s="62">
        <v>12.9</v>
      </c>
      <c r="AC25" s="62">
        <v>14.4</v>
      </c>
      <c r="AD25" s="62">
        <v>17.6</v>
      </c>
      <c r="AE25" s="62">
        <v>19.6</v>
      </c>
      <c r="AF25" s="62">
        <v>16.4</v>
      </c>
      <c r="AG25" s="62">
        <v>16.5</v>
      </c>
      <c r="AH25" s="62">
        <v>20.5</v>
      </c>
      <c r="AI25" s="62">
        <v>20.9</v>
      </c>
      <c r="AJ25" s="62">
        <v>21.7</v>
      </c>
      <c r="AK25" s="62">
        <v>23.3</v>
      </c>
      <c r="AL25" s="62">
        <v>26.8</v>
      </c>
      <c r="AM25" s="62">
        <v>28</v>
      </c>
      <c r="AN25" s="62">
        <v>31.1</v>
      </c>
      <c r="AO25" s="62">
        <v>32.5</v>
      </c>
      <c r="AP25" s="62">
        <v>35.7</v>
      </c>
      <c r="AQ25" s="62">
        <v>38.7</v>
      </c>
      <c r="AR25" s="62">
        <v>45</v>
      </c>
      <c r="AS25" s="62">
        <v>46.2</v>
      </c>
      <c r="AT25" s="62">
        <v>52.6</v>
      </c>
      <c r="AU25" s="62">
        <v>75.8</v>
      </c>
      <c r="AV25" s="62">
        <v>103.5</v>
      </c>
      <c r="AW25" s="62">
        <v>112.5</v>
      </c>
      <c r="AX25" s="62">
        <v>121.5</v>
      </c>
      <c r="AY25" s="62">
        <v>128.4</v>
      </c>
      <c r="AZ25" s="62">
        <v>149.9</v>
      </c>
      <c r="BA25" s="62">
        <v>187.3</v>
      </c>
      <c r="BB25" s="62">
        <v>230.4</v>
      </c>
      <c r="BC25" s="62">
        <v>245.2</v>
      </c>
      <c r="BD25" s="62">
        <v>222.6</v>
      </c>
      <c r="BE25" s="62">
        <v>214</v>
      </c>
      <c r="BF25" s="62">
        <v>231.3</v>
      </c>
      <c r="BG25" s="62">
        <v>227.5</v>
      </c>
      <c r="BH25" s="62">
        <v>231.4</v>
      </c>
      <c r="BI25" s="62">
        <v>265.6</v>
      </c>
      <c r="BJ25" s="62">
        <v>332.1</v>
      </c>
      <c r="BK25" s="62">
        <v>374.8</v>
      </c>
      <c r="BL25" s="62">
        <v>403.3</v>
      </c>
      <c r="BM25" s="62">
        <v>430.1</v>
      </c>
      <c r="BN25" s="62">
        <v>455.3</v>
      </c>
      <c r="BO25" s="62">
        <v>467.7</v>
      </c>
      <c r="BP25" s="62">
        <v>518.4</v>
      </c>
      <c r="BQ25" s="62">
        <v>592.4</v>
      </c>
      <c r="BR25" s="62">
        <v>628.8</v>
      </c>
      <c r="BS25" s="62">
        <v>699.9</v>
      </c>
      <c r="BT25" s="62">
        <v>692.6</v>
      </c>
      <c r="BU25" s="62">
        <v>711.7</v>
      </c>
      <c r="BV25" s="62">
        <v>797.3</v>
      </c>
      <c r="BW25" s="62">
        <v>743.8</v>
      </c>
      <c r="BX25" s="62">
        <v>713.2</v>
      </c>
      <c r="BY25" s="62">
        <v>741.4</v>
      </c>
      <c r="BZ25" s="62">
        <v>834.4</v>
      </c>
      <c r="CA25" s="62">
        <v>926.6</v>
      </c>
      <c r="CB25" s="62">
        <v>1049.6</v>
      </c>
      <c r="CC25" s="62">
        <v>1166.4</v>
      </c>
      <c r="CD25" s="62">
        <v>1298.8</v>
      </c>
      <c r="CE25" s="62">
        <v>1065.1</v>
      </c>
      <c r="CF25" s="62">
        <v>1279.6</v>
      </c>
      <c r="CG25" s="62">
        <v>1466.9</v>
      </c>
      <c r="CH25" s="62">
        <v>1527.2</v>
      </c>
      <c r="CI25" s="62">
        <v>1562.8</v>
      </c>
    </row>
    <row r="26" spans="1:87" ht="12.75">
      <c r="A26" s="62" t="s">
        <v>175</v>
      </c>
      <c r="B26" s="62" t="s">
        <v>176</v>
      </c>
      <c r="C26" s="62">
        <v>0.6</v>
      </c>
      <c r="D26" s="62">
        <v>0.5</v>
      </c>
      <c r="E26" s="62">
        <v>0.4</v>
      </c>
      <c r="F26" s="62">
        <v>0.3</v>
      </c>
      <c r="G26" s="62">
        <v>0.3</v>
      </c>
      <c r="H26" s="62">
        <v>0.3</v>
      </c>
      <c r="I26" s="62">
        <v>0.4</v>
      </c>
      <c r="J26" s="62">
        <v>0.4</v>
      </c>
      <c r="K26" s="62">
        <v>0.6</v>
      </c>
      <c r="L26" s="62">
        <v>0.6</v>
      </c>
      <c r="M26" s="62">
        <v>0.6</v>
      </c>
      <c r="N26" s="62">
        <v>0.8</v>
      </c>
      <c r="O26" s="62">
        <v>0.9</v>
      </c>
      <c r="P26" s="62">
        <v>1</v>
      </c>
      <c r="Q26" s="62">
        <v>1.1</v>
      </c>
      <c r="R26" s="62">
        <v>1.3</v>
      </c>
      <c r="S26" s="62">
        <v>1.4</v>
      </c>
      <c r="T26" s="62">
        <v>2.4</v>
      </c>
      <c r="U26" s="62">
        <v>2.6</v>
      </c>
      <c r="V26" s="62">
        <v>2.3</v>
      </c>
      <c r="W26" s="62">
        <v>2.3</v>
      </c>
      <c r="X26" s="62">
        <v>2.1</v>
      </c>
      <c r="Y26" s="62">
        <v>2.9</v>
      </c>
      <c r="Z26" s="62">
        <v>3</v>
      </c>
      <c r="AA26" s="62">
        <v>2.9</v>
      </c>
      <c r="AB26" s="62">
        <v>2.9</v>
      </c>
      <c r="AC26" s="62">
        <v>3.3</v>
      </c>
      <c r="AD26" s="62">
        <v>3.7</v>
      </c>
      <c r="AE26" s="62">
        <v>4.5</v>
      </c>
      <c r="AF26" s="62">
        <v>4.1</v>
      </c>
      <c r="AG26" s="62">
        <v>6.3</v>
      </c>
      <c r="AH26" s="62">
        <v>6.6</v>
      </c>
      <c r="AI26" s="62">
        <v>6.7</v>
      </c>
      <c r="AJ26" s="62">
        <v>7.4</v>
      </c>
      <c r="AK26" s="62">
        <v>7.7</v>
      </c>
      <c r="AL26" s="62">
        <v>8.3</v>
      </c>
      <c r="AM26" s="62">
        <v>9.2</v>
      </c>
      <c r="AN26" s="62">
        <v>9.8</v>
      </c>
      <c r="AO26" s="62">
        <v>10.9</v>
      </c>
      <c r="AP26" s="62">
        <v>12.2</v>
      </c>
      <c r="AQ26" s="62">
        <v>13.2</v>
      </c>
      <c r="AR26" s="62">
        <v>14.7</v>
      </c>
      <c r="AS26" s="62">
        <v>16.8</v>
      </c>
      <c r="AT26" s="62">
        <v>18.3</v>
      </c>
      <c r="AU26" s="62">
        <v>19.5</v>
      </c>
      <c r="AV26" s="62">
        <v>23.2</v>
      </c>
      <c r="AW26" s="62">
        <v>26.2</v>
      </c>
      <c r="AX26" s="62">
        <v>28</v>
      </c>
      <c r="AY26" s="62">
        <v>30.9</v>
      </c>
      <c r="AZ26" s="62">
        <v>37</v>
      </c>
      <c r="BA26" s="62">
        <v>42.9</v>
      </c>
      <c r="BB26" s="62">
        <v>50.3</v>
      </c>
      <c r="BC26" s="62">
        <v>60</v>
      </c>
      <c r="BD26" s="62">
        <v>60.7</v>
      </c>
      <c r="BE26" s="62">
        <v>62.9</v>
      </c>
      <c r="BF26" s="62">
        <v>71.1</v>
      </c>
      <c r="BG26" s="62">
        <v>75.7</v>
      </c>
      <c r="BH26" s="62">
        <v>89.6</v>
      </c>
      <c r="BI26" s="62">
        <v>98.4</v>
      </c>
      <c r="BJ26" s="62">
        <v>112.5</v>
      </c>
      <c r="BK26" s="62">
        <v>129.5</v>
      </c>
      <c r="BL26" s="62">
        <v>148.6</v>
      </c>
      <c r="BM26" s="62">
        <v>164.8</v>
      </c>
      <c r="BN26" s="62">
        <v>177.7</v>
      </c>
      <c r="BO26" s="62">
        <v>187.1</v>
      </c>
      <c r="BP26" s="62">
        <v>202.6</v>
      </c>
      <c r="BQ26" s="62">
        <v>220.4</v>
      </c>
      <c r="BR26" s="62">
        <v>238.8</v>
      </c>
      <c r="BS26" s="62">
        <v>253.9</v>
      </c>
      <c r="BT26" s="62">
        <v>260.4</v>
      </c>
      <c r="BU26" s="62">
        <v>280.3</v>
      </c>
      <c r="BV26" s="62">
        <v>299.6</v>
      </c>
      <c r="BW26" s="62">
        <v>282.9</v>
      </c>
      <c r="BX26" s="62">
        <v>289.3</v>
      </c>
      <c r="BY26" s="62">
        <v>298.9</v>
      </c>
      <c r="BZ26" s="62">
        <v>347.1</v>
      </c>
      <c r="CA26" s="62">
        <v>382.3</v>
      </c>
      <c r="CB26" s="62">
        <v>426.7</v>
      </c>
      <c r="CC26" s="62">
        <v>498.2</v>
      </c>
      <c r="CD26" s="62">
        <v>543.1</v>
      </c>
      <c r="CE26" s="62">
        <v>522.6</v>
      </c>
      <c r="CF26" s="62">
        <v>572.7</v>
      </c>
      <c r="CG26" s="62">
        <v>639.5</v>
      </c>
      <c r="CH26" s="62">
        <v>667</v>
      </c>
      <c r="CI26" s="62">
        <v>699.4</v>
      </c>
    </row>
    <row r="27" spans="1:87" ht="12.75">
      <c r="A27" s="62" t="s">
        <v>177</v>
      </c>
      <c r="B27" s="62" t="s">
        <v>178</v>
      </c>
      <c r="C27" s="62">
        <v>5.6</v>
      </c>
      <c r="D27" s="62">
        <v>4.1</v>
      </c>
      <c r="E27" s="62">
        <v>2.9</v>
      </c>
      <c r="F27" s="62">
        <v>1.9</v>
      </c>
      <c r="G27" s="62">
        <v>1.9</v>
      </c>
      <c r="H27" s="62">
        <v>2.2</v>
      </c>
      <c r="I27" s="62">
        <v>3</v>
      </c>
      <c r="J27" s="62">
        <v>3.2</v>
      </c>
      <c r="K27" s="62">
        <v>4</v>
      </c>
      <c r="L27" s="62">
        <v>2.8</v>
      </c>
      <c r="M27" s="62">
        <v>3.1</v>
      </c>
      <c r="N27" s="62">
        <v>3.4</v>
      </c>
      <c r="O27" s="62">
        <v>4.4</v>
      </c>
      <c r="P27" s="62">
        <v>4.6</v>
      </c>
      <c r="Q27" s="62">
        <v>6.3</v>
      </c>
      <c r="R27" s="62">
        <v>6.9</v>
      </c>
      <c r="S27" s="62">
        <v>7.5</v>
      </c>
      <c r="T27" s="62">
        <v>7</v>
      </c>
      <c r="U27" s="62">
        <v>7.9</v>
      </c>
      <c r="V27" s="62">
        <v>10.1</v>
      </c>
      <c r="W27" s="62">
        <v>9.2</v>
      </c>
      <c r="X27" s="62">
        <v>11.6</v>
      </c>
      <c r="Y27" s="62">
        <v>14.6</v>
      </c>
      <c r="Z27" s="62">
        <v>15.3</v>
      </c>
      <c r="AA27" s="62">
        <v>16</v>
      </c>
      <c r="AB27" s="62">
        <v>15.4</v>
      </c>
      <c r="AC27" s="62">
        <v>17.2</v>
      </c>
      <c r="AD27" s="62">
        <v>18.9</v>
      </c>
      <c r="AE27" s="62">
        <v>19.9</v>
      </c>
      <c r="AF27" s="62">
        <v>20</v>
      </c>
      <c r="AG27" s="62">
        <v>22.3</v>
      </c>
      <c r="AH27" s="62">
        <v>22.8</v>
      </c>
      <c r="AI27" s="62">
        <v>22.7</v>
      </c>
      <c r="AJ27" s="62">
        <v>25</v>
      </c>
      <c r="AK27" s="62">
        <v>26.1</v>
      </c>
      <c r="AL27" s="62">
        <v>28.1</v>
      </c>
      <c r="AM27" s="62">
        <v>31.5</v>
      </c>
      <c r="AN27" s="62">
        <v>37.1</v>
      </c>
      <c r="AO27" s="62">
        <v>39.9</v>
      </c>
      <c r="AP27" s="62">
        <v>46.6</v>
      </c>
      <c r="AQ27" s="62">
        <v>50.5</v>
      </c>
      <c r="AR27" s="62">
        <v>55.8</v>
      </c>
      <c r="AS27" s="62">
        <v>62.3</v>
      </c>
      <c r="AT27" s="62">
        <v>74.2</v>
      </c>
      <c r="AU27" s="62">
        <v>91.2</v>
      </c>
      <c r="AV27" s="62">
        <v>127.5</v>
      </c>
      <c r="AW27" s="62">
        <v>122.7</v>
      </c>
      <c r="AX27" s="62">
        <v>151.1</v>
      </c>
      <c r="AY27" s="62">
        <v>182.4</v>
      </c>
      <c r="AZ27" s="62">
        <v>212.3</v>
      </c>
      <c r="BA27" s="62">
        <v>252.7</v>
      </c>
      <c r="BB27" s="62">
        <v>293.8</v>
      </c>
      <c r="BC27" s="62">
        <v>317.8</v>
      </c>
      <c r="BD27" s="62">
        <v>303.2</v>
      </c>
      <c r="BE27" s="62">
        <v>328.6</v>
      </c>
      <c r="BF27" s="62">
        <v>405.1</v>
      </c>
      <c r="BG27" s="62">
        <v>417.2</v>
      </c>
      <c r="BH27" s="62">
        <v>452.9</v>
      </c>
      <c r="BI27" s="62">
        <v>508.7</v>
      </c>
      <c r="BJ27" s="62">
        <v>554</v>
      </c>
      <c r="BK27" s="62">
        <v>591</v>
      </c>
      <c r="BL27" s="62">
        <v>629.7</v>
      </c>
      <c r="BM27" s="62">
        <v>623.5</v>
      </c>
      <c r="BN27" s="62">
        <v>667.8</v>
      </c>
      <c r="BO27" s="62">
        <v>720</v>
      </c>
      <c r="BP27" s="62">
        <v>813.4</v>
      </c>
      <c r="BQ27" s="62">
        <v>902.6</v>
      </c>
      <c r="BR27" s="62">
        <v>964</v>
      </c>
      <c r="BS27" s="62">
        <v>1055.8</v>
      </c>
      <c r="BT27" s="62">
        <v>1115.7</v>
      </c>
      <c r="BU27" s="62">
        <v>1248.6</v>
      </c>
      <c r="BV27" s="62">
        <v>1472.6</v>
      </c>
      <c r="BW27" s="62">
        <v>1395.4</v>
      </c>
      <c r="BX27" s="62">
        <v>1429</v>
      </c>
      <c r="BY27" s="62">
        <v>1543.9</v>
      </c>
      <c r="BZ27" s="62">
        <v>1800.7</v>
      </c>
      <c r="CA27" s="62">
        <v>2030.1</v>
      </c>
      <c r="CB27" s="62">
        <v>2247.3</v>
      </c>
      <c r="CC27" s="62">
        <v>2383.2</v>
      </c>
      <c r="CD27" s="62">
        <v>2565</v>
      </c>
      <c r="CE27" s="62">
        <v>1983.2</v>
      </c>
      <c r="CF27" s="62">
        <v>2365</v>
      </c>
      <c r="CG27" s="62">
        <v>2686.4</v>
      </c>
      <c r="CH27" s="62">
        <v>2762.5</v>
      </c>
      <c r="CI27" s="62">
        <v>2770.4</v>
      </c>
    </row>
    <row r="28" spans="1:87" ht="12.75">
      <c r="A28" s="62" t="s">
        <v>179</v>
      </c>
      <c r="B28" s="62" t="s">
        <v>174</v>
      </c>
      <c r="C28" s="62">
        <v>4.5</v>
      </c>
      <c r="D28" s="62">
        <v>3.1</v>
      </c>
      <c r="E28" s="62">
        <v>2.1</v>
      </c>
      <c r="F28" s="62">
        <v>1.3</v>
      </c>
      <c r="G28" s="62">
        <v>1.5</v>
      </c>
      <c r="H28" s="62">
        <v>1.8</v>
      </c>
      <c r="I28" s="62">
        <v>2.5</v>
      </c>
      <c r="J28" s="62">
        <v>2.5</v>
      </c>
      <c r="K28" s="62">
        <v>3.2</v>
      </c>
      <c r="L28" s="62">
        <v>2.2</v>
      </c>
      <c r="M28" s="62">
        <v>2.4</v>
      </c>
      <c r="N28" s="62">
        <v>2.7</v>
      </c>
      <c r="O28" s="62">
        <v>3.4</v>
      </c>
      <c r="P28" s="62">
        <v>2.7</v>
      </c>
      <c r="Q28" s="62">
        <v>3.4</v>
      </c>
      <c r="R28" s="62">
        <v>3.8</v>
      </c>
      <c r="S28" s="62">
        <v>3.9</v>
      </c>
      <c r="T28" s="62">
        <v>5.1</v>
      </c>
      <c r="U28" s="62">
        <v>6</v>
      </c>
      <c r="V28" s="62">
        <v>7.6</v>
      </c>
      <c r="W28" s="62">
        <v>6.9</v>
      </c>
      <c r="X28" s="62">
        <v>9.1</v>
      </c>
      <c r="Y28" s="62">
        <v>11.2</v>
      </c>
      <c r="Z28" s="62">
        <v>10.8</v>
      </c>
      <c r="AA28" s="62">
        <v>11</v>
      </c>
      <c r="AB28" s="62">
        <v>10.4</v>
      </c>
      <c r="AC28" s="62">
        <v>11.5</v>
      </c>
      <c r="AD28" s="62">
        <v>12.8</v>
      </c>
      <c r="AE28" s="62">
        <v>13.3</v>
      </c>
      <c r="AF28" s="62">
        <v>13</v>
      </c>
      <c r="AG28" s="62">
        <v>15.3</v>
      </c>
      <c r="AH28" s="62">
        <v>15.2</v>
      </c>
      <c r="AI28" s="62">
        <v>15.1</v>
      </c>
      <c r="AJ28" s="62">
        <v>16.9</v>
      </c>
      <c r="AK28" s="62">
        <v>17.7</v>
      </c>
      <c r="AL28" s="62">
        <v>19.4</v>
      </c>
      <c r="AM28" s="62">
        <v>22.2</v>
      </c>
      <c r="AN28" s="62">
        <v>26.3</v>
      </c>
      <c r="AO28" s="62">
        <v>27.8</v>
      </c>
      <c r="AP28" s="62">
        <v>33.9</v>
      </c>
      <c r="AQ28" s="62">
        <v>36.8</v>
      </c>
      <c r="AR28" s="62">
        <v>40.9</v>
      </c>
      <c r="AS28" s="62">
        <v>46.6</v>
      </c>
      <c r="AT28" s="62">
        <v>56.9</v>
      </c>
      <c r="AU28" s="62">
        <v>71.8</v>
      </c>
      <c r="AV28" s="62">
        <v>104.5</v>
      </c>
      <c r="AW28" s="62">
        <v>99</v>
      </c>
      <c r="AX28" s="62">
        <v>124.6</v>
      </c>
      <c r="AY28" s="62">
        <v>152.6</v>
      </c>
      <c r="AZ28" s="62">
        <v>177.4</v>
      </c>
      <c r="BA28" s="62">
        <v>212.8</v>
      </c>
      <c r="BB28" s="62">
        <v>248.6</v>
      </c>
      <c r="BC28" s="62">
        <v>267.8</v>
      </c>
      <c r="BD28" s="62">
        <v>250.5</v>
      </c>
      <c r="BE28" s="62">
        <v>272.7</v>
      </c>
      <c r="BF28" s="62">
        <v>336.3</v>
      </c>
      <c r="BG28" s="62">
        <v>343.3</v>
      </c>
      <c r="BH28" s="62">
        <v>370</v>
      </c>
      <c r="BI28" s="62">
        <v>414.8</v>
      </c>
      <c r="BJ28" s="62">
        <v>452.1</v>
      </c>
      <c r="BK28" s="62">
        <v>484.8</v>
      </c>
      <c r="BL28" s="62">
        <v>508.1</v>
      </c>
      <c r="BM28" s="62">
        <v>500.7</v>
      </c>
      <c r="BN28" s="62">
        <v>544.9</v>
      </c>
      <c r="BO28" s="62">
        <v>592.8</v>
      </c>
      <c r="BP28" s="62">
        <v>676.8</v>
      </c>
      <c r="BQ28" s="62">
        <v>757.4</v>
      </c>
      <c r="BR28" s="62">
        <v>807.4</v>
      </c>
      <c r="BS28" s="62">
        <v>885.7</v>
      </c>
      <c r="BT28" s="62">
        <v>930.8</v>
      </c>
      <c r="BU28" s="62">
        <v>1051.2</v>
      </c>
      <c r="BV28" s="62">
        <v>1251.5</v>
      </c>
      <c r="BW28" s="62">
        <v>1176.7</v>
      </c>
      <c r="BX28" s="62">
        <v>1199.3</v>
      </c>
      <c r="BY28" s="62">
        <v>1296.2</v>
      </c>
      <c r="BZ28" s="62">
        <v>1511.6</v>
      </c>
      <c r="CA28" s="62">
        <v>1719.4</v>
      </c>
      <c r="CB28" s="62">
        <v>1899.7</v>
      </c>
      <c r="CC28" s="62">
        <v>2003.8</v>
      </c>
      <c r="CD28" s="62">
        <v>2149.4</v>
      </c>
      <c r="CE28" s="62">
        <v>1590.3</v>
      </c>
      <c r="CF28" s="62">
        <v>1949.8</v>
      </c>
      <c r="CG28" s="62">
        <v>2244.7</v>
      </c>
      <c r="CH28" s="62">
        <v>2306</v>
      </c>
      <c r="CI28" s="62">
        <v>2302.3</v>
      </c>
    </row>
    <row r="29" spans="1:87" ht="12.75">
      <c r="A29" s="62" t="s">
        <v>180</v>
      </c>
      <c r="B29" s="62" t="s">
        <v>176</v>
      </c>
      <c r="C29" s="62">
        <v>1.1</v>
      </c>
      <c r="D29" s="62">
        <v>1</v>
      </c>
      <c r="E29" s="62">
        <v>0.8</v>
      </c>
      <c r="F29" s="62">
        <v>0.6</v>
      </c>
      <c r="G29" s="62">
        <v>0.4</v>
      </c>
      <c r="H29" s="62">
        <v>0.5</v>
      </c>
      <c r="I29" s="62">
        <v>0.5</v>
      </c>
      <c r="J29" s="62">
        <v>0.6</v>
      </c>
      <c r="K29" s="62">
        <v>0.8</v>
      </c>
      <c r="L29" s="62">
        <v>0.7</v>
      </c>
      <c r="M29" s="62">
        <v>0.7</v>
      </c>
      <c r="N29" s="62">
        <v>0.7</v>
      </c>
      <c r="O29" s="62">
        <v>1</v>
      </c>
      <c r="P29" s="62">
        <v>1.9</v>
      </c>
      <c r="Q29" s="62">
        <v>2.8</v>
      </c>
      <c r="R29" s="62">
        <v>3.1</v>
      </c>
      <c r="S29" s="62">
        <v>3.7</v>
      </c>
      <c r="T29" s="62">
        <v>1.9</v>
      </c>
      <c r="U29" s="62">
        <v>2</v>
      </c>
      <c r="V29" s="62">
        <v>2.5</v>
      </c>
      <c r="W29" s="62">
        <v>2.4</v>
      </c>
      <c r="X29" s="62">
        <v>2.5</v>
      </c>
      <c r="Y29" s="62">
        <v>3.4</v>
      </c>
      <c r="Z29" s="62">
        <v>4.5</v>
      </c>
      <c r="AA29" s="62">
        <v>5</v>
      </c>
      <c r="AB29" s="62">
        <v>5.1</v>
      </c>
      <c r="AC29" s="62">
        <v>5.7</v>
      </c>
      <c r="AD29" s="62">
        <v>6.1</v>
      </c>
      <c r="AE29" s="62">
        <v>6.7</v>
      </c>
      <c r="AF29" s="62">
        <v>7.1</v>
      </c>
      <c r="AG29" s="62">
        <v>7</v>
      </c>
      <c r="AH29" s="62">
        <v>7.6</v>
      </c>
      <c r="AI29" s="62">
        <v>7.6</v>
      </c>
      <c r="AJ29" s="62">
        <v>8.1</v>
      </c>
      <c r="AK29" s="62">
        <v>8.4</v>
      </c>
      <c r="AL29" s="62">
        <v>8.7</v>
      </c>
      <c r="AM29" s="62">
        <v>9.3</v>
      </c>
      <c r="AN29" s="62">
        <v>10.7</v>
      </c>
      <c r="AO29" s="62">
        <v>12.2</v>
      </c>
      <c r="AP29" s="62">
        <v>12.6</v>
      </c>
      <c r="AQ29" s="62">
        <v>13.7</v>
      </c>
      <c r="AR29" s="62">
        <v>14.9</v>
      </c>
      <c r="AS29" s="62">
        <v>15.8</v>
      </c>
      <c r="AT29" s="62">
        <v>17.3</v>
      </c>
      <c r="AU29" s="62">
        <v>19.3</v>
      </c>
      <c r="AV29" s="62">
        <v>22.9</v>
      </c>
      <c r="AW29" s="62">
        <v>23.7</v>
      </c>
      <c r="AX29" s="62">
        <v>26.5</v>
      </c>
      <c r="AY29" s="62">
        <v>29.8</v>
      </c>
      <c r="AZ29" s="62">
        <v>34.8</v>
      </c>
      <c r="BA29" s="62">
        <v>39.9</v>
      </c>
      <c r="BB29" s="62">
        <v>45.3</v>
      </c>
      <c r="BC29" s="62">
        <v>49.9</v>
      </c>
      <c r="BD29" s="62">
        <v>52.6</v>
      </c>
      <c r="BE29" s="62">
        <v>56</v>
      </c>
      <c r="BF29" s="62">
        <v>68.8</v>
      </c>
      <c r="BG29" s="62">
        <v>73.9</v>
      </c>
      <c r="BH29" s="62">
        <v>82.9</v>
      </c>
      <c r="BI29" s="62">
        <v>93.9</v>
      </c>
      <c r="BJ29" s="62">
        <v>101.9</v>
      </c>
      <c r="BK29" s="62">
        <v>106.2</v>
      </c>
      <c r="BL29" s="62">
        <v>121.7</v>
      </c>
      <c r="BM29" s="62">
        <v>122.8</v>
      </c>
      <c r="BN29" s="62">
        <v>122.9</v>
      </c>
      <c r="BO29" s="62">
        <v>127.2</v>
      </c>
      <c r="BP29" s="62">
        <v>136.6</v>
      </c>
      <c r="BQ29" s="62">
        <v>145.1</v>
      </c>
      <c r="BR29" s="62">
        <v>156.5</v>
      </c>
      <c r="BS29" s="62">
        <v>170.1</v>
      </c>
      <c r="BT29" s="62">
        <v>184.9</v>
      </c>
      <c r="BU29" s="62">
        <v>197.4</v>
      </c>
      <c r="BV29" s="62">
        <v>221.2</v>
      </c>
      <c r="BW29" s="62">
        <v>218.7</v>
      </c>
      <c r="BX29" s="62">
        <v>229.6</v>
      </c>
      <c r="BY29" s="62">
        <v>247.7</v>
      </c>
      <c r="BZ29" s="62">
        <v>289.1</v>
      </c>
      <c r="CA29" s="62">
        <v>310.7</v>
      </c>
      <c r="CB29" s="62">
        <v>347.6</v>
      </c>
      <c r="CC29" s="62">
        <v>379.4</v>
      </c>
      <c r="CD29" s="62">
        <v>415.6</v>
      </c>
      <c r="CE29" s="62">
        <v>392.9</v>
      </c>
      <c r="CF29" s="62">
        <v>415.2</v>
      </c>
      <c r="CG29" s="62">
        <v>441.6</v>
      </c>
      <c r="CH29" s="62">
        <v>456.4</v>
      </c>
      <c r="CI29" s="62">
        <v>468.1</v>
      </c>
    </row>
    <row r="30" spans="1:87" ht="12.75">
      <c r="A30" s="62" t="s">
        <v>181</v>
      </c>
      <c r="B30" s="64" t="s">
        <v>182</v>
      </c>
      <c r="C30" s="62">
        <v>9.6</v>
      </c>
      <c r="D30" s="62">
        <v>10.3</v>
      </c>
      <c r="E30" s="62">
        <v>10.2</v>
      </c>
      <c r="F30" s="62">
        <v>9</v>
      </c>
      <c r="G30" s="62">
        <v>8.9</v>
      </c>
      <c r="H30" s="62">
        <v>10.7</v>
      </c>
      <c r="I30" s="62">
        <v>11.2</v>
      </c>
      <c r="J30" s="62">
        <v>13.4</v>
      </c>
      <c r="K30" s="62">
        <v>13.1</v>
      </c>
      <c r="L30" s="62">
        <v>14.2</v>
      </c>
      <c r="M30" s="62">
        <v>15.2</v>
      </c>
      <c r="N30" s="62">
        <v>15.6</v>
      </c>
      <c r="O30" s="62">
        <v>27.9</v>
      </c>
      <c r="P30" s="62">
        <v>65.5</v>
      </c>
      <c r="Q30" s="62">
        <v>98.1</v>
      </c>
      <c r="R30" s="62">
        <v>108.7</v>
      </c>
      <c r="S30" s="62">
        <v>96.6</v>
      </c>
      <c r="T30" s="62">
        <v>43.2</v>
      </c>
      <c r="U30" s="62">
        <v>40</v>
      </c>
      <c r="V30" s="62">
        <v>44</v>
      </c>
      <c r="W30" s="62">
        <v>50</v>
      </c>
      <c r="X30" s="62">
        <v>50.7</v>
      </c>
      <c r="Y30" s="62">
        <v>73.5</v>
      </c>
      <c r="Z30" s="62">
        <v>89.8</v>
      </c>
      <c r="AA30" s="62">
        <v>97</v>
      </c>
      <c r="AB30" s="62">
        <v>92.8</v>
      </c>
      <c r="AC30" s="62">
        <v>93.3</v>
      </c>
      <c r="AD30" s="62">
        <v>98.5</v>
      </c>
      <c r="AE30" s="62">
        <v>107.5</v>
      </c>
      <c r="AF30" s="62">
        <v>114.5</v>
      </c>
      <c r="AG30" s="62">
        <v>118.9</v>
      </c>
      <c r="AH30" s="62">
        <v>121</v>
      </c>
      <c r="AI30" s="62">
        <v>129.8</v>
      </c>
      <c r="AJ30" s="62">
        <v>140.9</v>
      </c>
      <c r="AK30" s="62">
        <v>147.9</v>
      </c>
      <c r="AL30" s="62">
        <v>155.5</v>
      </c>
      <c r="AM30" s="62">
        <v>164.9</v>
      </c>
      <c r="AN30" s="62">
        <v>186.4</v>
      </c>
      <c r="AO30" s="62">
        <v>208.1</v>
      </c>
      <c r="AP30" s="62">
        <v>226.8</v>
      </c>
      <c r="AQ30" s="62">
        <v>240.4</v>
      </c>
      <c r="AR30" s="62">
        <v>254.2</v>
      </c>
      <c r="AS30" s="62">
        <v>269.3</v>
      </c>
      <c r="AT30" s="62">
        <v>288.2</v>
      </c>
      <c r="AU30" s="62">
        <v>306.4</v>
      </c>
      <c r="AV30" s="62">
        <v>343.1</v>
      </c>
      <c r="AW30" s="62">
        <v>382.9</v>
      </c>
      <c r="AX30" s="62">
        <v>405.8</v>
      </c>
      <c r="AY30" s="62">
        <v>435.8</v>
      </c>
      <c r="AZ30" s="62">
        <v>477.4</v>
      </c>
      <c r="BA30" s="62">
        <v>525.5</v>
      </c>
      <c r="BB30" s="62">
        <v>590.8</v>
      </c>
      <c r="BC30" s="62">
        <v>654.7</v>
      </c>
      <c r="BD30" s="62">
        <v>710</v>
      </c>
      <c r="BE30" s="62">
        <v>765.7</v>
      </c>
      <c r="BF30" s="62">
        <v>825.2</v>
      </c>
      <c r="BG30" s="62">
        <v>908.4</v>
      </c>
      <c r="BH30" s="62">
        <v>974.5</v>
      </c>
      <c r="BI30" s="62">
        <v>1030.8</v>
      </c>
      <c r="BJ30" s="62">
        <v>1078.2</v>
      </c>
      <c r="BK30" s="62">
        <v>1151.9</v>
      </c>
      <c r="BL30" s="62">
        <v>1238.4</v>
      </c>
      <c r="BM30" s="62">
        <v>1298.2</v>
      </c>
      <c r="BN30" s="62">
        <v>1345.4</v>
      </c>
      <c r="BO30" s="62">
        <v>1366.1</v>
      </c>
      <c r="BP30" s="62">
        <v>1403.7</v>
      </c>
      <c r="BQ30" s="62">
        <v>1452.2</v>
      </c>
      <c r="BR30" s="62">
        <v>1496.4</v>
      </c>
      <c r="BS30" s="62">
        <v>1554.2</v>
      </c>
      <c r="BT30" s="62">
        <v>1613.5</v>
      </c>
      <c r="BU30" s="62">
        <v>1726</v>
      </c>
      <c r="BV30" s="62">
        <v>1834.4</v>
      </c>
      <c r="BW30" s="62">
        <v>1958.8</v>
      </c>
      <c r="BX30" s="62">
        <v>2094.9</v>
      </c>
      <c r="BY30" s="62">
        <v>2220.8</v>
      </c>
      <c r="BZ30" s="62">
        <v>2357.4</v>
      </c>
      <c r="CA30" s="62">
        <v>2493.7</v>
      </c>
      <c r="CB30" s="62">
        <v>2642.2</v>
      </c>
      <c r="CC30" s="62">
        <v>2801.9</v>
      </c>
      <c r="CD30" s="62">
        <v>3003.2</v>
      </c>
      <c r="CE30" s="62">
        <v>3089.1</v>
      </c>
      <c r="CF30" s="62">
        <v>3174</v>
      </c>
      <c r="CG30" s="62">
        <v>3168.7</v>
      </c>
      <c r="CH30" s="62">
        <v>3169.2</v>
      </c>
      <c r="CI30" s="62">
        <v>3143.9</v>
      </c>
    </row>
    <row r="31" spans="1:87" ht="12.75">
      <c r="A31" s="62" t="s">
        <v>183</v>
      </c>
      <c r="B31" s="62" t="s">
        <v>184</v>
      </c>
      <c r="C31" s="62">
        <v>1.9</v>
      </c>
      <c r="D31" s="62">
        <v>2</v>
      </c>
      <c r="E31" s="62">
        <v>2</v>
      </c>
      <c r="F31" s="62">
        <v>2</v>
      </c>
      <c r="G31" s="62">
        <v>2.4</v>
      </c>
      <c r="H31" s="62">
        <v>3.4</v>
      </c>
      <c r="I31" s="62">
        <v>3.6</v>
      </c>
      <c r="J31" s="62">
        <v>5.8</v>
      </c>
      <c r="K31" s="62">
        <v>5.3</v>
      </c>
      <c r="L31" s="62">
        <v>5.9</v>
      </c>
      <c r="M31" s="62">
        <v>6.2</v>
      </c>
      <c r="N31" s="62">
        <v>6.8</v>
      </c>
      <c r="O31" s="62">
        <v>19.1</v>
      </c>
      <c r="P31" s="62">
        <v>56.7</v>
      </c>
      <c r="Q31" s="62">
        <v>89.5</v>
      </c>
      <c r="R31" s="62">
        <v>100.1</v>
      </c>
      <c r="S31" s="62">
        <v>87.3</v>
      </c>
      <c r="T31" s="62">
        <v>32.1</v>
      </c>
      <c r="U31" s="62">
        <v>25.8</v>
      </c>
      <c r="V31" s="62">
        <v>27.1</v>
      </c>
      <c r="W31" s="62">
        <v>30.5</v>
      </c>
      <c r="X31" s="62">
        <v>29.5</v>
      </c>
      <c r="Y31" s="62">
        <v>50</v>
      </c>
      <c r="Z31" s="62">
        <v>64.8</v>
      </c>
      <c r="AA31" s="62">
        <v>70.3</v>
      </c>
      <c r="AB31" s="62">
        <v>63.3</v>
      </c>
      <c r="AC31" s="62">
        <v>61</v>
      </c>
      <c r="AD31" s="62">
        <v>63.1</v>
      </c>
      <c r="AE31" s="62">
        <v>68.4</v>
      </c>
      <c r="AF31" s="62">
        <v>71.5</v>
      </c>
      <c r="AG31" s="62">
        <v>73.5</v>
      </c>
      <c r="AH31" s="62">
        <v>72.8</v>
      </c>
      <c r="AI31" s="62">
        <v>77.4</v>
      </c>
      <c r="AJ31" s="62">
        <v>85.5</v>
      </c>
      <c r="AK31" s="62">
        <v>87.8</v>
      </c>
      <c r="AL31" s="62">
        <v>90.2</v>
      </c>
      <c r="AM31" s="62">
        <v>93.1</v>
      </c>
      <c r="AN31" s="62">
        <v>106.5</v>
      </c>
      <c r="AO31" s="62">
        <v>120</v>
      </c>
      <c r="AP31" s="62">
        <v>127.9</v>
      </c>
      <c r="AQ31" s="62">
        <v>131.1</v>
      </c>
      <c r="AR31" s="62">
        <v>132.7</v>
      </c>
      <c r="AS31" s="62">
        <v>134.4</v>
      </c>
      <c r="AT31" s="62">
        <v>141.5</v>
      </c>
      <c r="AU31" s="62">
        <v>145.6</v>
      </c>
      <c r="AV31" s="62">
        <v>158.1</v>
      </c>
      <c r="AW31" s="62">
        <v>172.8</v>
      </c>
      <c r="AX31" s="62">
        <v>183.8</v>
      </c>
      <c r="AY31" s="62">
        <v>198.8</v>
      </c>
      <c r="AZ31" s="62">
        <v>216.7</v>
      </c>
      <c r="BA31" s="62">
        <v>237.7</v>
      </c>
      <c r="BB31" s="62">
        <v>272.4</v>
      </c>
      <c r="BC31" s="62">
        <v>311.7</v>
      </c>
      <c r="BD31" s="62">
        <v>345.6</v>
      </c>
      <c r="BE31" s="62">
        <v>380.2</v>
      </c>
      <c r="BF31" s="62">
        <v>407.6</v>
      </c>
      <c r="BG31" s="62">
        <v>449.3</v>
      </c>
      <c r="BH31" s="62">
        <v>478.4</v>
      </c>
      <c r="BI31" s="62">
        <v>500.2</v>
      </c>
      <c r="BJ31" s="62">
        <v>508.8</v>
      </c>
      <c r="BK31" s="62">
        <v>531.4</v>
      </c>
      <c r="BL31" s="62">
        <v>560</v>
      </c>
      <c r="BM31" s="62">
        <v>580.7</v>
      </c>
      <c r="BN31" s="62">
        <v>586.6</v>
      </c>
      <c r="BO31" s="62">
        <v>578.4</v>
      </c>
      <c r="BP31" s="62">
        <v>572.7</v>
      </c>
      <c r="BQ31" s="62">
        <v>575.4</v>
      </c>
      <c r="BR31" s="62">
        <v>578.2</v>
      </c>
      <c r="BS31" s="62">
        <v>582.4</v>
      </c>
      <c r="BT31" s="62">
        <v>584.1</v>
      </c>
      <c r="BU31" s="62">
        <v>610.4</v>
      </c>
      <c r="BV31" s="62">
        <v>632.4</v>
      </c>
      <c r="BW31" s="62">
        <v>669.2</v>
      </c>
      <c r="BX31" s="62">
        <v>740.6</v>
      </c>
      <c r="BY31" s="62">
        <v>824.8</v>
      </c>
      <c r="BZ31" s="62">
        <v>892.4</v>
      </c>
      <c r="CA31" s="62">
        <v>946.3</v>
      </c>
      <c r="CB31" s="62">
        <v>1002</v>
      </c>
      <c r="CC31" s="62">
        <v>1049.8</v>
      </c>
      <c r="CD31" s="62">
        <v>1155.6</v>
      </c>
      <c r="CE31" s="62">
        <v>1217.7</v>
      </c>
      <c r="CF31" s="62">
        <v>1303.9</v>
      </c>
      <c r="CG31" s="62">
        <v>1303.5</v>
      </c>
      <c r="CH31" s="62">
        <v>1291.4</v>
      </c>
      <c r="CI31" s="62">
        <v>1231.5</v>
      </c>
    </row>
    <row r="32" spans="1:87" ht="12.75">
      <c r="A32" s="62" t="s">
        <v>185</v>
      </c>
      <c r="B32" s="62" t="s">
        <v>186</v>
      </c>
      <c r="C32" s="62">
        <v>1</v>
      </c>
      <c r="D32" s="62">
        <v>1.1</v>
      </c>
      <c r="E32" s="62">
        <v>1.1</v>
      </c>
      <c r="F32" s="62">
        <v>1</v>
      </c>
      <c r="G32" s="62">
        <v>1</v>
      </c>
      <c r="H32" s="62">
        <v>0.9</v>
      </c>
      <c r="I32" s="62">
        <v>1.2</v>
      </c>
      <c r="J32" s="62">
        <v>1.4</v>
      </c>
      <c r="K32" s="62">
        <v>1.4</v>
      </c>
      <c r="L32" s="62">
        <v>1.5</v>
      </c>
      <c r="M32" s="62">
        <v>1.7</v>
      </c>
      <c r="N32" s="62">
        <v>2.8</v>
      </c>
      <c r="O32" s="62">
        <v>15.4</v>
      </c>
      <c r="P32" s="62">
        <v>53.5</v>
      </c>
      <c r="Q32" s="62">
        <v>86.8</v>
      </c>
      <c r="R32" s="62">
        <v>97.3</v>
      </c>
      <c r="S32" s="62">
        <v>84.9</v>
      </c>
      <c r="T32" s="62">
        <v>28.1</v>
      </c>
      <c r="U32" s="62">
        <v>21.2</v>
      </c>
      <c r="V32" s="62">
        <v>21</v>
      </c>
      <c r="W32" s="62">
        <v>22.4</v>
      </c>
      <c r="X32" s="62">
        <v>22.7</v>
      </c>
      <c r="Y32" s="62">
        <v>43.7</v>
      </c>
      <c r="Z32" s="62">
        <v>57.4</v>
      </c>
      <c r="AA32" s="62">
        <v>61.2</v>
      </c>
      <c r="AB32" s="62">
        <v>54.5</v>
      </c>
      <c r="AC32" s="62">
        <v>52.4</v>
      </c>
      <c r="AD32" s="62">
        <v>55</v>
      </c>
      <c r="AE32" s="62">
        <v>60</v>
      </c>
      <c r="AF32" s="62">
        <v>62.2</v>
      </c>
      <c r="AG32" s="62">
        <v>60.9</v>
      </c>
      <c r="AH32" s="62">
        <v>60.9</v>
      </c>
      <c r="AI32" s="62">
        <v>64.5</v>
      </c>
      <c r="AJ32" s="62">
        <v>69.7</v>
      </c>
      <c r="AK32" s="62">
        <v>70</v>
      </c>
      <c r="AL32" s="62">
        <v>69.7</v>
      </c>
      <c r="AM32" s="62">
        <v>70.6</v>
      </c>
      <c r="AN32" s="62">
        <v>82.5</v>
      </c>
      <c r="AO32" s="62">
        <v>95</v>
      </c>
      <c r="AP32" s="62">
        <v>101.4</v>
      </c>
      <c r="AQ32" s="62">
        <v>102.1</v>
      </c>
      <c r="AR32" s="62">
        <v>100.7</v>
      </c>
      <c r="AS32" s="62">
        <v>98</v>
      </c>
      <c r="AT32" s="62">
        <v>100.6</v>
      </c>
      <c r="AU32" s="62">
        <v>102</v>
      </c>
      <c r="AV32" s="62">
        <v>109.2</v>
      </c>
      <c r="AW32" s="62">
        <v>117</v>
      </c>
      <c r="AX32" s="62">
        <v>123.8</v>
      </c>
      <c r="AY32" s="62">
        <v>132.8</v>
      </c>
      <c r="AZ32" s="62">
        <v>143</v>
      </c>
      <c r="BA32" s="62">
        <v>157.8</v>
      </c>
      <c r="BB32" s="62">
        <v>181</v>
      </c>
      <c r="BC32" s="62">
        <v>211.2</v>
      </c>
      <c r="BD32" s="62">
        <v>242.8</v>
      </c>
      <c r="BE32" s="62">
        <v>269.3</v>
      </c>
      <c r="BF32" s="62">
        <v>294.7</v>
      </c>
      <c r="BG32" s="62">
        <v>326</v>
      </c>
      <c r="BH32" s="62">
        <v>349.2</v>
      </c>
      <c r="BI32" s="62">
        <v>369.9</v>
      </c>
      <c r="BJ32" s="62">
        <v>379.6</v>
      </c>
      <c r="BK32" s="62">
        <v>388.6</v>
      </c>
      <c r="BL32" s="62">
        <v>402.8</v>
      </c>
      <c r="BM32" s="62">
        <v>412</v>
      </c>
      <c r="BN32" s="62">
        <v>404.7</v>
      </c>
      <c r="BO32" s="62">
        <v>390.1</v>
      </c>
      <c r="BP32" s="62">
        <v>380.3</v>
      </c>
      <c r="BQ32" s="62">
        <v>376</v>
      </c>
      <c r="BR32" s="62">
        <v>376.5</v>
      </c>
      <c r="BS32" s="62">
        <v>371.4</v>
      </c>
      <c r="BT32" s="62">
        <v>367.7</v>
      </c>
      <c r="BU32" s="62">
        <v>382.7</v>
      </c>
      <c r="BV32" s="62">
        <v>391.7</v>
      </c>
      <c r="BW32" s="62">
        <v>412.7</v>
      </c>
      <c r="BX32" s="62">
        <v>456.8</v>
      </c>
      <c r="BY32" s="62">
        <v>519.9</v>
      </c>
      <c r="BZ32" s="62">
        <v>570.2</v>
      </c>
      <c r="CA32" s="62">
        <v>608.3</v>
      </c>
      <c r="CB32" s="62">
        <v>642.4</v>
      </c>
      <c r="CC32" s="62">
        <v>678.7</v>
      </c>
      <c r="CD32" s="62">
        <v>754.1</v>
      </c>
      <c r="CE32" s="62">
        <v>788.3</v>
      </c>
      <c r="CF32" s="62">
        <v>832.8</v>
      </c>
      <c r="CG32" s="62">
        <v>836.9</v>
      </c>
      <c r="CH32" s="62">
        <v>818</v>
      </c>
      <c r="CI32" s="62">
        <v>769.9</v>
      </c>
    </row>
    <row r="33" spans="1:87" ht="12.75">
      <c r="A33" s="62" t="s">
        <v>187</v>
      </c>
      <c r="B33" s="62" t="s">
        <v>188</v>
      </c>
      <c r="C33" s="62">
        <v>0.8</v>
      </c>
      <c r="D33" s="62">
        <v>0.9</v>
      </c>
      <c r="E33" s="62">
        <v>1</v>
      </c>
      <c r="F33" s="62">
        <v>1</v>
      </c>
      <c r="G33" s="62">
        <v>1.5</v>
      </c>
      <c r="H33" s="62">
        <v>2.5</v>
      </c>
      <c r="I33" s="62">
        <v>2.4</v>
      </c>
      <c r="J33" s="62">
        <v>4.4</v>
      </c>
      <c r="K33" s="62">
        <v>3.8</v>
      </c>
      <c r="L33" s="62">
        <v>4.4</v>
      </c>
      <c r="M33" s="62">
        <v>4.6</v>
      </c>
      <c r="N33" s="62">
        <v>4</v>
      </c>
      <c r="O33" s="62">
        <v>3.7</v>
      </c>
      <c r="P33" s="62">
        <v>3.2</v>
      </c>
      <c r="Q33" s="62">
        <v>2.7</v>
      </c>
      <c r="R33" s="62">
        <v>2.8</v>
      </c>
      <c r="S33" s="62">
        <v>2.4</v>
      </c>
      <c r="T33" s="62">
        <v>4</v>
      </c>
      <c r="U33" s="62">
        <v>4.6</v>
      </c>
      <c r="V33" s="62">
        <v>6.1</v>
      </c>
      <c r="W33" s="62">
        <v>8.1</v>
      </c>
      <c r="X33" s="62">
        <v>6.8</v>
      </c>
      <c r="Y33" s="62">
        <v>6.2</v>
      </c>
      <c r="Z33" s="62">
        <v>7.4</v>
      </c>
      <c r="AA33" s="62">
        <v>9.1</v>
      </c>
      <c r="AB33" s="62">
        <v>8.8</v>
      </c>
      <c r="AC33" s="62">
        <v>8.6</v>
      </c>
      <c r="AD33" s="62">
        <v>8.1</v>
      </c>
      <c r="AE33" s="62">
        <v>8.5</v>
      </c>
      <c r="AF33" s="62">
        <v>9.3</v>
      </c>
      <c r="AG33" s="62">
        <v>12.6</v>
      </c>
      <c r="AH33" s="62">
        <v>11.9</v>
      </c>
      <c r="AI33" s="62">
        <v>12.8</v>
      </c>
      <c r="AJ33" s="62">
        <v>15.8</v>
      </c>
      <c r="AK33" s="62">
        <v>17.8</v>
      </c>
      <c r="AL33" s="62">
        <v>20.5</v>
      </c>
      <c r="AM33" s="62">
        <v>22.6</v>
      </c>
      <c r="AN33" s="62">
        <v>24.1</v>
      </c>
      <c r="AO33" s="62">
        <v>24.9</v>
      </c>
      <c r="AP33" s="62">
        <v>26.6</v>
      </c>
      <c r="AQ33" s="62">
        <v>29.1</v>
      </c>
      <c r="AR33" s="62">
        <v>32</v>
      </c>
      <c r="AS33" s="62">
        <v>36.4</v>
      </c>
      <c r="AT33" s="62">
        <v>40.9</v>
      </c>
      <c r="AU33" s="62">
        <v>43.5</v>
      </c>
      <c r="AV33" s="62">
        <v>48.9</v>
      </c>
      <c r="AW33" s="62">
        <v>55.8</v>
      </c>
      <c r="AX33" s="62">
        <v>60</v>
      </c>
      <c r="AY33" s="62">
        <v>66</v>
      </c>
      <c r="AZ33" s="62">
        <v>73.7</v>
      </c>
      <c r="BA33" s="62">
        <v>79.9</v>
      </c>
      <c r="BB33" s="62">
        <v>91.4</v>
      </c>
      <c r="BC33" s="62">
        <v>100.5</v>
      </c>
      <c r="BD33" s="62">
        <v>102.8</v>
      </c>
      <c r="BE33" s="62">
        <v>110.8</v>
      </c>
      <c r="BF33" s="62">
        <v>113</v>
      </c>
      <c r="BG33" s="62">
        <v>123.3</v>
      </c>
      <c r="BH33" s="62">
        <v>129.2</v>
      </c>
      <c r="BI33" s="62">
        <v>130.3</v>
      </c>
      <c r="BJ33" s="62">
        <v>129.2</v>
      </c>
      <c r="BK33" s="62">
        <v>142.7</v>
      </c>
      <c r="BL33" s="62">
        <v>157.3</v>
      </c>
      <c r="BM33" s="62">
        <v>168.8</v>
      </c>
      <c r="BN33" s="62">
        <v>181.9</v>
      </c>
      <c r="BO33" s="62">
        <v>188.3</v>
      </c>
      <c r="BP33" s="62">
        <v>192.4</v>
      </c>
      <c r="BQ33" s="62">
        <v>199.3</v>
      </c>
      <c r="BR33" s="62">
        <v>201.7</v>
      </c>
      <c r="BS33" s="62">
        <v>211</v>
      </c>
      <c r="BT33" s="62">
        <v>216.4</v>
      </c>
      <c r="BU33" s="62">
        <v>227.7</v>
      </c>
      <c r="BV33" s="62">
        <v>240.7</v>
      </c>
      <c r="BW33" s="62">
        <v>256.5</v>
      </c>
      <c r="BX33" s="62">
        <v>283.8</v>
      </c>
      <c r="BY33" s="62">
        <v>304.9</v>
      </c>
      <c r="BZ33" s="62">
        <v>322.1</v>
      </c>
      <c r="CA33" s="62">
        <v>338.1</v>
      </c>
      <c r="CB33" s="62">
        <v>359.6</v>
      </c>
      <c r="CC33" s="62">
        <v>371</v>
      </c>
      <c r="CD33" s="62">
        <v>401.5</v>
      </c>
      <c r="CE33" s="62">
        <v>429.4</v>
      </c>
      <c r="CF33" s="62">
        <v>471.1</v>
      </c>
      <c r="CG33" s="62">
        <v>466.5</v>
      </c>
      <c r="CH33" s="62">
        <v>473.4</v>
      </c>
      <c r="CI33" s="62">
        <v>461.6</v>
      </c>
    </row>
    <row r="34" spans="1:87" ht="12.75">
      <c r="A34" s="62" t="s">
        <v>189</v>
      </c>
      <c r="B34" s="62" t="s">
        <v>190</v>
      </c>
      <c r="C34" s="62">
        <v>7.7</v>
      </c>
      <c r="D34" s="62">
        <v>8.3</v>
      </c>
      <c r="E34" s="62">
        <v>8.1</v>
      </c>
      <c r="F34" s="62">
        <v>7</v>
      </c>
      <c r="G34" s="62">
        <v>6.5</v>
      </c>
      <c r="H34" s="62">
        <v>7.3</v>
      </c>
      <c r="I34" s="62">
        <v>7.6</v>
      </c>
      <c r="J34" s="62">
        <v>7.7</v>
      </c>
      <c r="K34" s="62">
        <v>7.9</v>
      </c>
      <c r="L34" s="62">
        <v>8.3</v>
      </c>
      <c r="M34" s="62">
        <v>9</v>
      </c>
      <c r="N34" s="62">
        <v>8.8</v>
      </c>
      <c r="O34" s="62">
        <v>8.8</v>
      </c>
      <c r="P34" s="62">
        <v>8.8</v>
      </c>
      <c r="Q34" s="62">
        <v>8.6</v>
      </c>
      <c r="R34" s="62">
        <v>8.6</v>
      </c>
      <c r="S34" s="62">
        <v>9.3</v>
      </c>
      <c r="T34" s="62">
        <v>11.1</v>
      </c>
      <c r="U34" s="62">
        <v>14.2</v>
      </c>
      <c r="V34" s="62">
        <v>16.9</v>
      </c>
      <c r="W34" s="62">
        <v>19.6</v>
      </c>
      <c r="X34" s="62">
        <v>21.3</v>
      </c>
      <c r="Y34" s="62">
        <v>23.6</v>
      </c>
      <c r="Z34" s="62">
        <v>25</v>
      </c>
      <c r="AA34" s="62">
        <v>26.7</v>
      </c>
      <c r="AB34" s="62">
        <v>29.5</v>
      </c>
      <c r="AC34" s="62">
        <v>32.2</v>
      </c>
      <c r="AD34" s="62">
        <v>35.4</v>
      </c>
      <c r="AE34" s="62">
        <v>39.1</v>
      </c>
      <c r="AF34" s="62">
        <v>43</v>
      </c>
      <c r="AG34" s="62">
        <v>45.3</v>
      </c>
      <c r="AH34" s="62">
        <v>48.2</v>
      </c>
      <c r="AI34" s="62">
        <v>52.5</v>
      </c>
      <c r="AJ34" s="62">
        <v>55.4</v>
      </c>
      <c r="AK34" s="62">
        <v>60</v>
      </c>
      <c r="AL34" s="62">
        <v>65.3</v>
      </c>
      <c r="AM34" s="62">
        <v>71.7</v>
      </c>
      <c r="AN34" s="62">
        <v>79.8</v>
      </c>
      <c r="AO34" s="62">
        <v>88.1</v>
      </c>
      <c r="AP34" s="62">
        <v>98.8</v>
      </c>
      <c r="AQ34" s="62">
        <v>109.3</v>
      </c>
      <c r="AR34" s="62">
        <v>121.4</v>
      </c>
      <c r="AS34" s="62">
        <v>134.9</v>
      </c>
      <c r="AT34" s="62">
        <v>146.7</v>
      </c>
      <c r="AU34" s="62">
        <v>160.8</v>
      </c>
      <c r="AV34" s="62">
        <v>185</v>
      </c>
      <c r="AW34" s="62">
        <v>210.2</v>
      </c>
      <c r="AX34" s="62">
        <v>222.1</v>
      </c>
      <c r="AY34" s="62">
        <v>237</v>
      </c>
      <c r="AZ34" s="62">
        <v>260.7</v>
      </c>
      <c r="BA34" s="62">
        <v>287.8</v>
      </c>
      <c r="BB34" s="62">
        <v>318.5</v>
      </c>
      <c r="BC34" s="62">
        <v>343</v>
      </c>
      <c r="BD34" s="62">
        <v>364.4</v>
      </c>
      <c r="BE34" s="62">
        <v>385.6</v>
      </c>
      <c r="BF34" s="62">
        <v>417.5</v>
      </c>
      <c r="BG34" s="62">
        <v>459.2</v>
      </c>
      <c r="BH34" s="62">
        <v>496.1</v>
      </c>
      <c r="BI34" s="62">
        <v>530.5</v>
      </c>
      <c r="BJ34" s="62">
        <v>569.3</v>
      </c>
      <c r="BK34" s="62">
        <v>620.5</v>
      </c>
      <c r="BL34" s="62">
        <v>678.3</v>
      </c>
      <c r="BM34" s="62">
        <v>717.4</v>
      </c>
      <c r="BN34" s="62">
        <v>758.8</v>
      </c>
      <c r="BO34" s="62">
        <v>787.7</v>
      </c>
      <c r="BP34" s="62">
        <v>831.1</v>
      </c>
      <c r="BQ34" s="62">
        <v>876.8</v>
      </c>
      <c r="BR34" s="62">
        <v>918.2</v>
      </c>
      <c r="BS34" s="62">
        <v>971.8</v>
      </c>
      <c r="BT34" s="62">
        <v>1029.4</v>
      </c>
      <c r="BU34" s="62">
        <v>1115.6</v>
      </c>
      <c r="BV34" s="62">
        <v>1202</v>
      </c>
      <c r="BW34" s="62">
        <v>1289.5</v>
      </c>
      <c r="BX34" s="62">
        <v>1354.3</v>
      </c>
      <c r="BY34" s="62">
        <v>1396</v>
      </c>
      <c r="BZ34" s="62">
        <v>1465</v>
      </c>
      <c r="CA34" s="62">
        <v>1547.4</v>
      </c>
      <c r="CB34" s="62">
        <v>1640.2</v>
      </c>
      <c r="CC34" s="62">
        <v>1752.2</v>
      </c>
      <c r="CD34" s="62">
        <v>1847.6</v>
      </c>
      <c r="CE34" s="62">
        <v>1871.4</v>
      </c>
      <c r="CF34" s="62">
        <v>1870.2</v>
      </c>
      <c r="CG34" s="62">
        <v>1865.3</v>
      </c>
      <c r="CH34" s="62">
        <v>1877.8</v>
      </c>
      <c r="CI34" s="62">
        <v>1912.4</v>
      </c>
    </row>
    <row r="37" spans="1:4" ht="17.25">
      <c r="A37" s="121" t="s">
        <v>50</v>
      </c>
      <c r="B37" s="115"/>
      <c r="C37" s="115"/>
      <c r="D37" s="115"/>
    </row>
    <row r="38" spans="1:4" ht="16.5">
      <c r="A38" s="114" t="s">
        <v>194</v>
      </c>
      <c r="B38" s="115"/>
      <c r="C38" s="115"/>
      <c r="D38" s="115"/>
    </row>
    <row r="39" spans="1:4" ht="12.75">
      <c r="A39" s="115" t="s">
        <v>52</v>
      </c>
      <c r="B39" s="115"/>
      <c r="C39" s="115"/>
      <c r="D39" s="115"/>
    </row>
    <row r="40" spans="1:4" ht="12.75">
      <c r="A40" s="115" t="s">
        <v>53</v>
      </c>
      <c r="B40" s="115"/>
      <c r="C40" s="115"/>
      <c r="D40" s="115"/>
    </row>
    <row r="41" spans="1:4" ht="12.75">
      <c r="A41"/>
      <c r="B41"/>
      <c r="C41"/>
      <c r="D41"/>
    </row>
    <row r="42" spans="1:4" ht="12.75">
      <c r="A42" s="116" t="s">
        <v>54</v>
      </c>
      <c r="B42" s="116" t="s">
        <v>55</v>
      </c>
      <c r="C42" s="116" t="s">
        <v>195</v>
      </c>
      <c r="D42" s="116"/>
    </row>
    <row r="43" spans="1:4" ht="12.75">
      <c r="A43" s="116"/>
      <c r="B43" s="116"/>
      <c r="C43" s="68" t="s">
        <v>196</v>
      </c>
      <c r="D43" s="68" t="s">
        <v>197</v>
      </c>
    </row>
    <row r="44" spans="1:4" ht="12.75">
      <c r="A44" t="s">
        <v>141</v>
      </c>
      <c r="B44" s="69" t="s">
        <v>142</v>
      </c>
      <c r="C44">
        <v>17044</v>
      </c>
      <c r="D44">
        <v>17311.3</v>
      </c>
    </row>
    <row r="45" spans="1:4" ht="12.75">
      <c r="A45" t="s">
        <v>143</v>
      </c>
      <c r="B45" s="69" t="s">
        <v>144</v>
      </c>
      <c r="C45">
        <v>11728.5</v>
      </c>
      <c r="D45">
        <v>11867.8</v>
      </c>
    </row>
    <row r="46" spans="1:4" ht="12.75">
      <c r="A46" t="s">
        <v>145</v>
      </c>
      <c r="B46" t="s">
        <v>146</v>
      </c>
      <c r="C46">
        <v>3890.6</v>
      </c>
      <c r="D46">
        <v>3963.3</v>
      </c>
    </row>
    <row r="47" spans="1:4" ht="12.75">
      <c r="A47" t="s">
        <v>147</v>
      </c>
      <c r="B47" t="s">
        <v>148</v>
      </c>
      <c r="C47">
        <v>1262.3</v>
      </c>
      <c r="D47">
        <v>1299.2</v>
      </c>
    </row>
    <row r="48" spans="1:4" ht="12.75">
      <c r="A48" t="s">
        <v>149</v>
      </c>
      <c r="B48" t="s">
        <v>150</v>
      </c>
      <c r="C48">
        <v>2628.4</v>
      </c>
      <c r="D48">
        <v>2664.1</v>
      </c>
    </row>
    <row r="49" spans="1:4" ht="12.75">
      <c r="A49" t="s">
        <v>151</v>
      </c>
      <c r="B49" t="s">
        <v>152</v>
      </c>
      <c r="C49">
        <v>7837.8</v>
      </c>
      <c r="D49">
        <v>7904.5</v>
      </c>
    </row>
    <row r="50" spans="1:4" ht="12.75">
      <c r="A50" t="s">
        <v>153</v>
      </c>
      <c r="B50" s="69" t="s">
        <v>154</v>
      </c>
      <c r="C50">
        <v>2714.4</v>
      </c>
      <c r="D50">
        <v>2834.2</v>
      </c>
    </row>
    <row r="51" spans="1:4" ht="12.75">
      <c r="A51" t="s">
        <v>155</v>
      </c>
      <c r="B51" t="s">
        <v>156</v>
      </c>
      <c r="C51">
        <v>2674.3</v>
      </c>
      <c r="D51">
        <v>2734.8</v>
      </c>
    </row>
    <row r="52" spans="1:4" ht="12.75">
      <c r="A52" t="s">
        <v>157</v>
      </c>
      <c r="B52" t="s">
        <v>158</v>
      </c>
      <c r="C52">
        <v>2134.6</v>
      </c>
      <c r="D52">
        <v>2184.6</v>
      </c>
    </row>
    <row r="53" spans="1:4" ht="12.75">
      <c r="A53" t="s">
        <v>159</v>
      </c>
      <c r="B53" t="s">
        <v>160</v>
      </c>
      <c r="C53">
        <v>487.9</v>
      </c>
      <c r="D53">
        <v>500.7</v>
      </c>
    </row>
    <row r="54" spans="1:4" ht="12.75">
      <c r="A54" t="s">
        <v>161</v>
      </c>
      <c r="B54" t="s">
        <v>162</v>
      </c>
      <c r="C54">
        <v>979.5</v>
      </c>
      <c r="D54">
        <v>1007.3</v>
      </c>
    </row>
    <row r="55" spans="1:4" ht="12.75">
      <c r="A55" t="s">
        <v>163</v>
      </c>
      <c r="B55" t="s">
        <v>164</v>
      </c>
      <c r="C55">
        <v>667.2</v>
      </c>
      <c r="D55">
        <v>676.6</v>
      </c>
    </row>
    <row r="56" spans="1:4" ht="12.75">
      <c r="A56" t="s">
        <v>165</v>
      </c>
      <c r="B56" t="s">
        <v>166</v>
      </c>
      <c r="C56">
        <v>539.7</v>
      </c>
      <c r="D56">
        <v>550.2</v>
      </c>
    </row>
    <row r="57" spans="1:4" ht="12.75">
      <c r="A57" t="s">
        <v>167</v>
      </c>
      <c r="B57" t="s">
        <v>168</v>
      </c>
      <c r="C57">
        <v>40.1</v>
      </c>
      <c r="D57">
        <v>99.4</v>
      </c>
    </row>
    <row r="58" spans="1:4" ht="12.75">
      <c r="A58" t="s">
        <v>169</v>
      </c>
      <c r="B58" s="69" t="s">
        <v>170</v>
      </c>
      <c r="C58">
        <v>-538</v>
      </c>
      <c r="D58">
        <v>-551.8</v>
      </c>
    </row>
    <row r="59" spans="1:4" ht="12.75">
      <c r="A59" t="s">
        <v>171</v>
      </c>
      <c r="B59" t="s">
        <v>172</v>
      </c>
      <c r="C59">
        <v>2284.7</v>
      </c>
      <c r="D59">
        <v>2340</v>
      </c>
    </row>
    <row r="60" spans="1:4" ht="12.75">
      <c r="A60" t="s">
        <v>173</v>
      </c>
      <c r="B60" t="s">
        <v>174</v>
      </c>
      <c r="C60">
        <v>1575.3</v>
      </c>
      <c r="D60">
        <v>1622.1</v>
      </c>
    </row>
    <row r="61" spans="1:4" ht="12.75">
      <c r="A61" t="s">
        <v>175</v>
      </c>
      <c r="B61" t="s">
        <v>176</v>
      </c>
      <c r="C61">
        <v>709.5</v>
      </c>
      <c r="D61">
        <v>717.9</v>
      </c>
    </row>
    <row r="62" spans="1:4" ht="12.75">
      <c r="A62" t="s">
        <v>177</v>
      </c>
      <c r="B62" t="s">
        <v>178</v>
      </c>
      <c r="C62">
        <v>2822.7</v>
      </c>
      <c r="D62">
        <v>2891.8</v>
      </c>
    </row>
    <row r="63" spans="1:4" ht="12.75">
      <c r="A63" t="s">
        <v>179</v>
      </c>
      <c r="B63" t="s">
        <v>174</v>
      </c>
      <c r="C63">
        <v>2341.5</v>
      </c>
      <c r="D63">
        <v>2404.7</v>
      </c>
    </row>
    <row r="64" spans="1:4" ht="12.75">
      <c r="A64" t="s">
        <v>180</v>
      </c>
      <c r="B64" t="s">
        <v>176</v>
      </c>
      <c r="C64">
        <v>481.2</v>
      </c>
      <c r="D64">
        <v>487.1</v>
      </c>
    </row>
    <row r="65" spans="1:4" ht="12.75">
      <c r="A65" t="s">
        <v>181</v>
      </c>
      <c r="B65" s="69" t="s">
        <v>182</v>
      </c>
      <c r="C65">
        <v>3139.1</v>
      </c>
      <c r="D65">
        <v>3161.1</v>
      </c>
    </row>
    <row r="66" spans="1:4" ht="12.75">
      <c r="A66" t="s">
        <v>183</v>
      </c>
      <c r="B66" t="s">
        <v>184</v>
      </c>
      <c r="C66">
        <v>1208.1</v>
      </c>
      <c r="D66">
        <v>1210.5</v>
      </c>
    </row>
    <row r="67" spans="1:4" ht="12.75">
      <c r="A67" t="s">
        <v>185</v>
      </c>
      <c r="B67" t="s">
        <v>186</v>
      </c>
      <c r="C67">
        <v>749.9</v>
      </c>
      <c r="D67">
        <v>754.7</v>
      </c>
    </row>
    <row r="68" spans="1:4" ht="12.75">
      <c r="A68" t="s">
        <v>187</v>
      </c>
      <c r="B68" t="s">
        <v>188</v>
      </c>
      <c r="C68">
        <v>458.2</v>
      </c>
      <c r="D68">
        <v>455.9</v>
      </c>
    </row>
    <row r="69" spans="1:4" ht="12.75">
      <c r="A69" t="s">
        <v>189</v>
      </c>
      <c r="B69" t="s">
        <v>190</v>
      </c>
      <c r="C69">
        <v>1931</v>
      </c>
      <c r="D69">
        <v>1950.5</v>
      </c>
    </row>
  </sheetData>
  <sheetProtection/>
  <mergeCells count="12">
    <mergeCell ref="A3:CI3"/>
    <mergeCell ref="A4:CI4"/>
    <mergeCell ref="A5:CI5"/>
    <mergeCell ref="A6:CI6"/>
    <mergeCell ref="A1:J1"/>
    <mergeCell ref="A37:D37"/>
    <mergeCell ref="A38:D38"/>
    <mergeCell ref="A39:D39"/>
    <mergeCell ref="A40:D40"/>
    <mergeCell ref="A42:A43"/>
    <mergeCell ref="B42:B43"/>
    <mergeCell ref="C42:D42"/>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U82"/>
  <sheetViews>
    <sheetView workbookViewId="0" topLeftCell="A1">
      <selection activeCell="A1" sqref="A1:M1"/>
    </sheetView>
  </sheetViews>
  <sheetFormatPr defaultColWidth="9.140625" defaultRowHeight="12.75"/>
  <cols>
    <col min="1" max="1" width="9.57421875" style="42" customWidth="1"/>
    <col min="2" max="4" width="12.7109375" style="42" customWidth="1"/>
    <col min="5" max="5" width="16.7109375" style="42" customWidth="1"/>
    <col min="6" max="8" width="12.7109375" style="42" customWidth="1"/>
    <col min="9" max="9" width="3.140625" style="42" customWidth="1"/>
    <col min="10" max="14" width="12.7109375" style="42" customWidth="1"/>
    <col min="15" max="15" width="3.28125" style="42" customWidth="1"/>
    <col min="16" max="19" width="12.7109375" style="42" customWidth="1"/>
    <col min="20" max="16384" width="9.140625" style="45" customWidth="1"/>
  </cols>
  <sheetData>
    <row r="1" spans="1:15" ht="30.75" customHeight="1">
      <c r="A1" s="124" t="s">
        <v>49</v>
      </c>
      <c r="B1" s="124"/>
      <c r="C1" s="124"/>
      <c r="D1" s="124"/>
      <c r="E1" s="124"/>
      <c r="F1" s="124"/>
      <c r="G1" s="124"/>
      <c r="H1" s="124"/>
      <c r="I1" s="124"/>
      <c r="J1" s="124"/>
      <c r="K1" s="124"/>
      <c r="L1" s="124"/>
      <c r="M1" s="124"/>
      <c r="N1" s="58"/>
      <c r="O1" s="58"/>
    </row>
    <row r="2" spans="1:15" ht="30.75" customHeight="1">
      <c r="A2" s="122" t="s">
        <v>191</v>
      </c>
      <c r="B2" s="122"/>
      <c r="C2" s="122"/>
      <c r="D2" s="122"/>
      <c r="E2" s="122"/>
      <c r="F2" s="122"/>
      <c r="G2" s="122"/>
      <c r="H2" s="122"/>
      <c r="I2" s="122"/>
      <c r="J2" s="122"/>
      <c r="K2" s="122"/>
      <c r="L2" s="122"/>
      <c r="M2" s="122"/>
      <c r="N2" s="58"/>
      <c r="O2" s="58"/>
    </row>
    <row r="3" spans="1:19" s="61" customFormat="1" ht="14.25">
      <c r="A3" s="125" t="s">
        <v>1</v>
      </c>
      <c r="B3" s="125"/>
      <c r="C3" s="77"/>
      <c r="D3" s="59"/>
      <c r="E3" s="59"/>
      <c r="F3" s="60"/>
      <c r="G3" s="60"/>
      <c r="H3" s="60"/>
      <c r="I3" s="60"/>
      <c r="J3" s="60"/>
      <c r="K3" s="60"/>
      <c r="L3" s="60"/>
      <c r="M3" s="60"/>
      <c r="N3" s="60"/>
      <c r="O3" s="60"/>
      <c r="P3" s="60"/>
      <c r="Q3" s="60"/>
      <c r="R3" s="60"/>
      <c r="S3" s="60"/>
    </row>
    <row r="4" spans="1:19" s="16" customFormat="1" ht="96.75" customHeight="1">
      <c r="A4" s="14"/>
      <c r="B4" s="123" t="s">
        <v>24</v>
      </c>
      <c r="C4" s="123"/>
      <c r="D4" s="123"/>
      <c r="E4" s="123"/>
      <c r="F4" s="123"/>
      <c r="G4" s="123"/>
      <c r="H4" s="123"/>
      <c r="I4" s="15"/>
      <c r="J4" s="123" t="s">
        <v>25</v>
      </c>
      <c r="K4" s="123"/>
      <c r="L4" s="123"/>
      <c r="M4" s="123"/>
      <c r="N4" s="123"/>
      <c r="O4" s="15"/>
      <c r="P4" s="123" t="s">
        <v>26</v>
      </c>
      <c r="Q4" s="123"/>
      <c r="R4" s="123"/>
      <c r="S4" s="123"/>
    </row>
    <row r="5" spans="1:19" s="20" customFormat="1" ht="14.25" customHeight="1">
      <c r="A5" s="17"/>
      <c r="B5" s="18"/>
      <c r="C5" s="18"/>
      <c r="D5" s="18"/>
      <c r="E5" s="18"/>
      <c r="F5" s="18"/>
      <c r="G5" s="18"/>
      <c r="H5" s="19"/>
      <c r="I5" s="18"/>
      <c r="J5" s="19"/>
      <c r="K5" s="18"/>
      <c r="L5" s="18"/>
      <c r="M5" s="19"/>
      <c r="N5" s="19"/>
      <c r="O5" s="18"/>
      <c r="P5" s="18"/>
      <c r="Q5" s="18"/>
      <c r="R5" s="18"/>
      <c r="S5" s="18"/>
    </row>
    <row r="6" spans="1:19" s="20" customFormat="1" ht="36" customHeight="1">
      <c r="A6" s="21"/>
      <c r="B6" s="22" t="s">
        <v>27</v>
      </c>
      <c r="C6" s="65" t="s">
        <v>193</v>
      </c>
      <c r="D6" s="57" t="s">
        <v>192</v>
      </c>
      <c r="E6" s="57" t="s">
        <v>198</v>
      </c>
      <c r="F6" s="22" t="s">
        <v>28</v>
      </c>
      <c r="G6" s="22" t="s">
        <v>29</v>
      </c>
      <c r="H6" s="22" t="s">
        <v>30</v>
      </c>
      <c r="I6" s="22"/>
      <c r="J6" s="22" t="s">
        <v>31</v>
      </c>
      <c r="K6" s="22" t="s">
        <v>32</v>
      </c>
      <c r="L6" s="22" t="s">
        <v>33</v>
      </c>
      <c r="M6" s="22" t="s">
        <v>34</v>
      </c>
      <c r="N6" s="22" t="s">
        <v>35</v>
      </c>
      <c r="O6" s="23"/>
      <c r="P6" s="22" t="s">
        <v>31</v>
      </c>
      <c r="Q6" s="22" t="s">
        <v>32</v>
      </c>
      <c r="R6" s="22" t="s">
        <v>33</v>
      </c>
      <c r="S6" s="22" t="s">
        <v>34</v>
      </c>
    </row>
    <row r="7" spans="1:19" s="20" customFormat="1" ht="12.75">
      <c r="A7" s="17">
        <v>1990</v>
      </c>
      <c r="B7" s="24">
        <v>2633.66</v>
      </c>
      <c r="C7" s="66">
        <v>5979.6</v>
      </c>
      <c r="D7" s="70">
        <f>B7/C7</f>
        <v>0.4404408321626864</v>
      </c>
      <c r="E7" s="71">
        <f>(D7-D$31)/D$31</f>
        <v>-0.4426102723555309</v>
      </c>
      <c r="F7" s="24">
        <v>330.22</v>
      </c>
      <c r="G7" s="24">
        <v>1908.45</v>
      </c>
      <c r="H7" s="24">
        <v>373.84</v>
      </c>
      <c r="I7" s="25"/>
      <c r="J7" s="24">
        <v>156.8</v>
      </c>
      <c r="K7" s="24">
        <v>13.2</v>
      </c>
      <c r="L7" s="24">
        <v>131.9</v>
      </c>
      <c r="M7" s="24"/>
      <c r="N7" s="24"/>
      <c r="O7" s="24"/>
      <c r="P7" s="24">
        <v>5.2</v>
      </c>
      <c r="Q7" s="24"/>
      <c r="R7" s="24">
        <v>1.8</v>
      </c>
      <c r="S7" s="24"/>
    </row>
    <row r="8" spans="1:19" s="20" customFormat="1" ht="12.75">
      <c r="A8" s="17">
        <v>1991</v>
      </c>
      <c r="B8" s="24">
        <v>3168.83</v>
      </c>
      <c r="C8" s="67">
        <v>6174</v>
      </c>
      <c r="D8" s="70">
        <f aca="true" t="shared" si="0" ref="D8:D30">B8/C8</f>
        <v>0.5132539682539683</v>
      </c>
      <c r="E8" s="71">
        <f aca="true" t="shared" si="1" ref="E8:E30">(D8-D$31)/D$31</f>
        <v>-0.35046328885362843</v>
      </c>
      <c r="F8" s="24">
        <v>417.09</v>
      </c>
      <c r="G8" s="24">
        <v>2426.04</v>
      </c>
      <c r="H8" s="24">
        <v>586.34</v>
      </c>
      <c r="I8" s="25"/>
      <c r="J8" s="24">
        <v>178.9</v>
      </c>
      <c r="K8" s="24">
        <v>13.3</v>
      </c>
      <c r="L8" s="24">
        <v>163.3</v>
      </c>
      <c r="M8" s="24"/>
      <c r="N8" s="24"/>
      <c r="O8" s="24"/>
      <c r="P8" s="24">
        <v>6</v>
      </c>
      <c r="Q8" s="24"/>
      <c r="R8" s="24">
        <v>2.7</v>
      </c>
      <c r="S8" s="24"/>
    </row>
    <row r="9" spans="1:19" s="20" customFormat="1" ht="12.75">
      <c r="A9" s="17">
        <v>1992</v>
      </c>
      <c r="B9" s="24">
        <v>3301.11</v>
      </c>
      <c r="C9" s="67">
        <v>6539.3</v>
      </c>
      <c r="D9" s="70">
        <f t="shared" si="0"/>
        <v>0.5048109124829875</v>
      </c>
      <c r="E9" s="71">
        <f t="shared" si="1"/>
        <v>-0.3611482031781381</v>
      </c>
      <c r="F9" s="24">
        <v>435.71</v>
      </c>
      <c r="G9" s="24">
        <v>2539.92</v>
      </c>
      <c r="H9" s="24">
        <v>676.95</v>
      </c>
      <c r="I9" s="25"/>
      <c r="J9" s="24">
        <v>202.3</v>
      </c>
      <c r="K9" s="24">
        <v>14.2</v>
      </c>
      <c r="L9" s="24">
        <v>190.8</v>
      </c>
      <c r="M9" s="24"/>
      <c r="N9" s="24"/>
      <c r="O9" s="24"/>
      <c r="P9" s="24">
        <v>6.9</v>
      </c>
      <c r="Q9" s="24"/>
      <c r="R9" s="24">
        <v>3.5</v>
      </c>
      <c r="S9" s="24"/>
    </row>
    <row r="10" spans="1:19" s="20" customFormat="1" ht="12.75">
      <c r="A10" s="17">
        <v>1993</v>
      </c>
      <c r="B10" s="24">
        <v>3754.09</v>
      </c>
      <c r="C10" s="67">
        <v>6878.7</v>
      </c>
      <c r="D10" s="70">
        <f t="shared" si="0"/>
        <v>0.5457557387297018</v>
      </c>
      <c r="E10" s="71">
        <f t="shared" si="1"/>
        <v>-0.3093314235257095</v>
      </c>
      <c r="F10" s="24">
        <v>466.45</v>
      </c>
      <c r="G10" s="24">
        <v>2739.44</v>
      </c>
      <c r="H10" s="24">
        <v>776.8</v>
      </c>
      <c r="I10" s="25"/>
      <c r="J10" s="24">
        <v>264.5</v>
      </c>
      <c r="K10" s="24">
        <v>18.1</v>
      </c>
      <c r="L10" s="24">
        <v>263</v>
      </c>
      <c r="M10" s="24"/>
      <c r="N10" s="24"/>
      <c r="O10" s="24"/>
      <c r="P10" s="24">
        <v>9</v>
      </c>
      <c r="Q10" s="24"/>
      <c r="R10" s="24">
        <v>5.3</v>
      </c>
      <c r="S10" s="24"/>
    </row>
    <row r="11" spans="1:19" s="20" customFormat="1" ht="12.75">
      <c r="A11" s="17">
        <v>1994</v>
      </c>
      <c r="B11" s="24">
        <v>3834.44</v>
      </c>
      <c r="C11" s="67">
        <v>7308.8</v>
      </c>
      <c r="D11" s="70">
        <f t="shared" si="0"/>
        <v>0.5246333187390543</v>
      </c>
      <c r="E11" s="71">
        <f t="shared" si="1"/>
        <v>-0.33606241453752916</v>
      </c>
      <c r="F11" s="24">
        <v>459.27</v>
      </c>
      <c r="G11" s="24">
        <v>2653.37</v>
      </c>
      <c r="H11" s="24">
        <v>751.96</v>
      </c>
      <c r="I11" s="25"/>
      <c r="J11" s="24">
        <v>291.4</v>
      </c>
      <c r="K11" s="24">
        <v>17.9</v>
      </c>
      <c r="L11" s="24">
        <v>295.1</v>
      </c>
      <c r="M11" s="24"/>
      <c r="N11" s="24"/>
      <c r="O11" s="24"/>
      <c r="P11" s="24">
        <v>9.7</v>
      </c>
      <c r="Q11" s="24"/>
      <c r="R11" s="24">
        <v>5.8</v>
      </c>
      <c r="S11" s="24"/>
    </row>
    <row r="12" spans="1:19" s="20" customFormat="1" ht="12.75">
      <c r="A12" s="17">
        <v>1995</v>
      </c>
      <c r="B12" s="24">
        <v>5117.12</v>
      </c>
      <c r="C12" s="67">
        <v>7664.1</v>
      </c>
      <c r="D12" s="70">
        <f t="shared" si="0"/>
        <v>0.6676739604128338</v>
      </c>
      <c r="E12" s="71">
        <f t="shared" si="1"/>
        <v>-0.1550406325352913</v>
      </c>
      <c r="F12" s="24">
        <v>615.93</v>
      </c>
      <c r="G12" s="24">
        <v>3484.15</v>
      </c>
      <c r="H12" s="24">
        <v>1052.13</v>
      </c>
      <c r="I12" s="25"/>
      <c r="J12" s="24">
        <v>346.1</v>
      </c>
      <c r="K12" s="24">
        <v>20.1</v>
      </c>
      <c r="L12" s="24">
        <v>401.4</v>
      </c>
      <c r="M12" s="24"/>
      <c r="N12" s="24"/>
      <c r="O12" s="24"/>
      <c r="P12" s="24">
        <v>12.2</v>
      </c>
      <c r="Q12" s="24"/>
      <c r="R12" s="24">
        <v>9.5</v>
      </c>
      <c r="S12" s="24"/>
    </row>
    <row r="13" spans="1:19" s="20" customFormat="1" ht="12.75">
      <c r="A13" s="17">
        <v>1996</v>
      </c>
      <c r="B13" s="24">
        <v>6448.27</v>
      </c>
      <c r="C13" s="67">
        <v>8100.2</v>
      </c>
      <c r="D13" s="70">
        <f t="shared" si="0"/>
        <v>0.7960630601713539</v>
      </c>
      <c r="E13" s="71">
        <f t="shared" si="1"/>
        <v>0.0074392288243539635</v>
      </c>
      <c r="F13" s="24">
        <v>740.74</v>
      </c>
      <c r="G13" s="24">
        <v>4148.07</v>
      </c>
      <c r="H13" s="24">
        <v>1291.03</v>
      </c>
      <c r="I13" s="25"/>
      <c r="J13" s="24">
        <v>412</v>
      </c>
      <c r="K13" s="24">
        <v>22.1</v>
      </c>
      <c r="L13" s="24">
        <v>543.7</v>
      </c>
      <c r="M13" s="24"/>
      <c r="N13" s="24"/>
      <c r="O13" s="24"/>
      <c r="P13" s="24">
        <v>16</v>
      </c>
      <c r="Q13" s="24"/>
      <c r="R13" s="24">
        <v>13</v>
      </c>
      <c r="S13" s="24"/>
    </row>
    <row r="14" spans="1:19" s="20" customFormat="1" ht="12.75">
      <c r="A14" s="17">
        <v>1997</v>
      </c>
      <c r="B14" s="24">
        <v>7908.25</v>
      </c>
      <c r="C14" s="67">
        <v>8608.5</v>
      </c>
      <c r="D14" s="70">
        <f t="shared" si="0"/>
        <v>0.9186559795550909</v>
      </c>
      <c r="E14" s="71">
        <f t="shared" si="1"/>
        <v>0.16258386791449542</v>
      </c>
      <c r="F14" s="24">
        <v>970.43</v>
      </c>
      <c r="G14" s="24">
        <v>5405.19</v>
      </c>
      <c r="H14" s="24">
        <v>1570.35</v>
      </c>
      <c r="I14" s="25"/>
      <c r="J14" s="24">
        <v>526.9</v>
      </c>
      <c r="K14" s="24">
        <v>24.4</v>
      </c>
      <c r="L14" s="24">
        <v>647.8</v>
      </c>
      <c r="M14" s="24"/>
      <c r="N14" s="24"/>
      <c r="O14" s="24"/>
      <c r="P14" s="24">
        <v>22.8</v>
      </c>
      <c r="Q14" s="24"/>
      <c r="R14" s="24">
        <v>17.7</v>
      </c>
      <c r="S14" s="24"/>
    </row>
    <row r="15" spans="1:19" s="20" customFormat="1" ht="12.75">
      <c r="A15" s="17">
        <v>1998</v>
      </c>
      <c r="B15" s="24">
        <v>9181.43</v>
      </c>
      <c r="C15" s="67">
        <v>9089.2</v>
      </c>
      <c r="D15" s="70">
        <f t="shared" si="0"/>
        <v>1.0101472076750428</v>
      </c>
      <c r="E15" s="71">
        <f t="shared" si="1"/>
        <v>0.2783684796028173</v>
      </c>
      <c r="F15" s="24">
        <v>1229.23</v>
      </c>
      <c r="G15" s="24">
        <v>6299.93</v>
      </c>
      <c r="H15" s="24">
        <v>2192.69</v>
      </c>
      <c r="I15" s="25"/>
      <c r="J15" s="24">
        <v>673.6</v>
      </c>
      <c r="K15" s="24">
        <v>28.9</v>
      </c>
      <c r="L15" s="24">
        <v>801.7</v>
      </c>
      <c r="M15" s="24"/>
      <c r="N15" s="24"/>
      <c r="O15" s="24"/>
      <c r="P15" s="24">
        <v>29</v>
      </c>
      <c r="Q15" s="24"/>
      <c r="R15" s="24">
        <v>22.9</v>
      </c>
      <c r="S15" s="24"/>
    </row>
    <row r="16" spans="1:19" s="20" customFormat="1" ht="12.75">
      <c r="A16" s="17">
        <v>1999</v>
      </c>
      <c r="B16" s="24">
        <v>11497.12</v>
      </c>
      <c r="C16" s="67">
        <v>9660.6</v>
      </c>
      <c r="D16" s="70">
        <f t="shared" si="0"/>
        <v>1.1901041343187795</v>
      </c>
      <c r="E16" s="71">
        <f t="shared" si="1"/>
        <v>0.5061088138428493</v>
      </c>
      <c r="F16" s="24">
        <v>1469.25</v>
      </c>
      <c r="G16" s="24">
        <v>6876.1</v>
      </c>
      <c r="H16" s="24">
        <v>4069.31</v>
      </c>
      <c r="I16" s="25"/>
      <c r="J16" s="24">
        <v>808.9</v>
      </c>
      <c r="K16" s="24">
        <v>32.7</v>
      </c>
      <c r="L16" s="24">
        <v>1081.8</v>
      </c>
      <c r="M16" s="24"/>
      <c r="N16" s="24"/>
      <c r="O16" s="24"/>
      <c r="P16" s="24">
        <v>35.5</v>
      </c>
      <c r="Q16" s="24"/>
      <c r="R16" s="24">
        <v>43.7</v>
      </c>
      <c r="S16" s="24"/>
    </row>
    <row r="17" spans="1:19" s="20" customFormat="1" ht="12.75">
      <c r="A17" s="17">
        <v>2000</v>
      </c>
      <c r="B17" s="24">
        <v>10786.85</v>
      </c>
      <c r="C17" s="67">
        <v>10284.8</v>
      </c>
      <c r="D17" s="70">
        <f t="shared" si="0"/>
        <v>1.0488147557560674</v>
      </c>
      <c r="E17" s="71">
        <f t="shared" si="1"/>
        <v>0.3273033024432225</v>
      </c>
      <c r="F17" s="24">
        <v>1320.28</v>
      </c>
      <c r="G17" s="24">
        <v>6945.57</v>
      </c>
      <c r="H17" s="24">
        <v>2470.52</v>
      </c>
      <c r="I17" s="25"/>
      <c r="J17" s="24">
        <v>1041.6</v>
      </c>
      <c r="K17" s="24">
        <v>52.9</v>
      </c>
      <c r="L17" s="24">
        <v>1757</v>
      </c>
      <c r="M17" s="24"/>
      <c r="N17" s="24"/>
      <c r="O17" s="24"/>
      <c r="P17" s="24">
        <v>43.9</v>
      </c>
      <c r="Q17" s="24"/>
      <c r="R17" s="24">
        <v>80.9</v>
      </c>
      <c r="S17" s="24"/>
    </row>
    <row r="18" spans="1:19" s="20" customFormat="1" ht="12.75">
      <c r="A18" s="17">
        <v>2001</v>
      </c>
      <c r="B18" s="24">
        <v>10021.5</v>
      </c>
      <c r="C18" s="67">
        <v>10621.8</v>
      </c>
      <c r="D18" s="70">
        <f t="shared" si="0"/>
        <v>0.9434841552279275</v>
      </c>
      <c r="E18" s="71">
        <f t="shared" si="1"/>
        <v>0.1940045924831923</v>
      </c>
      <c r="F18" s="24">
        <v>1148.08</v>
      </c>
      <c r="G18" s="24">
        <v>6236.39</v>
      </c>
      <c r="H18" s="24">
        <v>1950.4</v>
      </c>
      <c r="I18" s="25"/>
      <c r="J18" s="24">
        <v>1240</v>
      </c>
      <c r="K18" s="24">
        <v>65.8</v>
      </c>
      <c r="L18" s="24">
        <v>1900.1</v>
      </c>
      <c r="M18" s="24"/>
      <c r="N18" s="24"/>
      <c r="O18" s="24"/>
      <c r="P18" s="24">
        <v>42.3</v>
      </c>
      <c r="Q18" s="24"/>
      <c r="R18" s="24">
        <v>44.1</v>
      </c>
      <c r="S18" s="24"/>
    </row>
    <row r="19" spans="1:19" s="20" customFormat="1" ht="12.75">
      <c r="A19" s="17">
        <v>2002</v>
      </c>
      <c r="B19" s="24">
        <v>8341.63</v>
      </c>
      <c r="C19" s="67">
        <v>10977.5</v>
      </c>
      <c r="D19" s="70">
        <f t="shared" si="0"/>
        <v>0.759884308813482</v>
      </c>
      <c r="E19" s="71">
        <f t="shared" si="1"/>
        <v>-0.038345954776499214</v>
      </c>
      <c r="F19" s="24">
        <v>879.82</v>
      </c>
      <c r="G19" s="24">
        <v>5000</v>
      </c>
      <c r="H19" s="24">
        <v>1335.51</v>
      </c>
      <c r="I19" s="25"/>
      <c r="J19" s="24">
        <v>1441</v>
      </c>
      <c r="K19" s="24">
        <v>63.7</v>
      </c>
      <c r="L19" s="24">
        <v>1752.8</v>
      </c>
      <c r="M19" s="24"/>
      <c r="N19" s="24"/>
      <c r="O19" s="24"/>
      <c r="P19" s="24">
        <v>40.9</v>
      </c>
      <c r="Q19" s="24"/>
      <c r="R19" s="24">
        <v>28.8</v>
      </c>
      <c r="S19" s="24"/>
    </row>
    <row r="20" spans="1:19" s="20" customFormat="1" ht="12.75">
      <c r="A20" s="17">
        <v>2003</v>
      </c>
      <c r="B20" s="24">
        <v>10453.92</v>
      </c>
      <c r="C20" s="67">
        <v>11510.7</v>
      </c>
      <c r="D20" s="70">
        <f t="shared" si="0"/>
        <v>0.9081915087701008</v>
      </c>
      <c r="E20" s="71">
        <f t="shared" si="1"/>
        <v>0.14934079848301574</v>
      </c>
      <c r="F20" s="24">
        <v>1111.92</v>
      </c>
      <c r="G20" s="24">
        <v>6440.3</v>
      </c>
      <c r="H20" s="24">
        <v>2003.37</v>
      </c>
      <c r="I20" s="25"/>
      <c r="J20" s="24">
        <v>1398.4</v>
      </c>
      <c r="K20" s="24">
        <v>67.1</v>
      </c>
      <c r="L20" s="24">
        <v>1685.5</v>
      </c>
      <c r="M20" s="24"/>
      <c r="N20" s="24"/>
      <c r="O20" s="24"/>
      <c r="P20" s="24">
        <v>38.5</v>
      </c>
      <c r="Q20" s="24"/>
      <c r="R20" s="24">
        <v>28</v>
      </c>
      <c r="S20" s="24"/>
    </row>
    <row r="21" spans="1:19" s="20" customFormat="1" ht="12.75">
      <c r="A21" s="17">
        <v>2004</v>
      </c>
      <c r="B21" s="24">
        <v>10783.01</v>
      </c>
      <c r="C21" s="67">
        <v>12274.9</v>
      </c>
      <c r="D21" s="70">
        <f t="shared" si="0"/>
        <v>0.8784601096546611</v>
      </c>
      <c r="E21" s="71">
        <f t="shared" si="1"/>
        <v>0.11171491267658193</v>
      </c>
      <c r="F21" s="24">
        <v>1211.92</v>
      </c>
      <c r="G21" s="24">
        <v>7250.06</v>
      </c>
      <c r="H21" s="24">
        <v>2175.44</v>
      </c>
      <c r="I21" s="25"/>
      <c r="J21" s="24">
        <v>1456.7</v>
      </c>
      <c r="K21" s="24">
        <v>65.5</v>
      </c>
      <c r="L21" s="24">
        <v>1801.3</v>
      </c>
      <c r="M21" s="24"/>
      <c r="N21" s="24"/>
      <c r="O21" s="24"/>
      <c r="P21" s="24">
        <v>46.1</v>
      </c>
      <c r="Q21" s="24"/>
      <c r="R21" s="24">
        <v>34.6</v>
      </c>
      <c r="S21" s="24"/>
    </row>
    <row r="22" spans="1:19" s="20" customFormat="1" ht="12.75">
      <c r="A22" s="17">
        <v>2005</v>
      </c>
      <c r="B22" s="24">
        <v>10717.5</v>
      </c>
      <c r="C22" s="67">
        <v>13093.7</v>
      </c>
      <c r="D22" s="70">
        <f t="shared" si="0"/>
        <v>0.8185234120225757</v>
      </c>
      <c r="E22" s="71">
        <f t="shared" si="1"/>
        <v>0.03586340861640211</v>
      </c>
      <c r="F22" s="24">
        <v>1248.29</v>
      </c>
      <c r="G22" s="24">
        <v>7753.95</v>
      </c>
      <c r="H22" s="24">
        <v>2205.32</v>
      </c>
      <c r="I22" s="25"/>
      <c r="J22" s="24">
        <v>1602.2</v>
      </c>
      <c r="K22" s="24">
        <v>77.4</v>
      </c>
      <c r="L22" s="24">
        <v>1778.5</v>
      </c>
      <c r="M22" s="24"/>
      <c r="N22" s="24"/>
      <c r="O22" s="24"/>
      <c r="P22" s="24">
        <v>56.1</v>
      </c>
      <c r="Q22" s="24"/>
      <c r="R22" s="24">
        <v>39.5</v>
      </c>
      <c r="S22" s="24"/>
    </row>
    <row r="23" spans="1:19" s="20" customFormat="1" ht="12.75">
      <c r="A23" s="17">
        <v>2006</v>
      </c>
      <c r="B23" s="24">
        <v>12463.15</v>
      </c>
      <c r="C23" s="67">
        <v>13855.9</v>
      </c>
      <c r="D23" s="70">
        <f t="shared" si="0"/>
        <v>0.8994832526216269</v>
      </c>
      <c r="E23" s="71">
        <f t="shared" si="1"/>
        <v>0.1383202659428736</v>
      </c>
      <c r="F23" s="24">
        <v>1418.3</v>
      </c>
      <c r="G23" s="24">
        <v>9139.02</v>
      </c>
      <c r="H23" s="24">
        <v>2415.29</v>
      </c>
      <c r="I23" s="25"/>
      <c r="J23" s="24">
        <v>1826.7</v>
      </c>
      <c r="K23" s="24">
        <v>177.3</v>
      </c>
      <c r="L23" s="24">
        <v>2001.9</v>
      </c>
      <c r="M23" s="24"/>
      <c r="N23" s="24"/>
      <c r="O23" s="24"/>
      <c r="P23" s="24">
        <v>68.3</v>
      </c>
      <c r="Q23" s="24"/>
      <c r="R23" s="24">
        <v>46.5</v>
      </c>
      <c r="S23" s="24"/>
    </row>
    <row r="24" spans="1:19" s="20" customFormat="1" ht="12.75">
      <c r="A24" s="17">
        <v>2007</v>
      </c>
      <c r="B24" s="24">
        <v>13264.82</v>
      </c>
      <c r="C24" s="67">
        <v>14477.6</v>
      </c>
      <c r="D24" s="70">
        <f t="shared" si="0"/>
        <v>0.9162305907056417</v>
      </c>
      <c r="E24" s="71">
        <f t="shared" si="1"/>
        <v>0.1595144730457493</v>
      </c>
      <c r="F24" s="24">
        <v>1468.36</v>
      </c>
      <c r="G24" s="24">
        <v>9740.32</v>
      </c>
      <c r="H24" s="24">
        <v>2652.28</v>
      </c>
      <c r="I24" s="25"/>
      <c r="J24" s="24">
        <v>2110.9</v>
      </c>
      <c r="K24" s="24">
        <v>228.9</v>
      </c>
      <c r="L24" s="24">
        <v>2132</v>
      </c>
      <c r="M24" s="24">
        <v>297.7</v>
      </c>
      <c r="N24" s="24"/>
      <c r="O24" s="24"/>
      <c r="P24" s="24">
        <v>86.8</v>
      </c>
      <c r="Q24" s="24"/>
      <c r="R24" s="24">
        <v>60</v>
      </c>
      <c r="S24" s="24"/>
    </row>
    <row r="25" spans="1:19" s="20" customFormat="1" ht="12.75">
      <c r="A25" s="17">
        <v>2008</v>
      </c>
      <c r="B25" s="24">
        <v>8776.39</v>
      </c>
      <c r="C25" s="67">
        <v>14718.6</v>
      </c>
      <c r="D25" s="70">
        <f t="shared" si="0"/>
        <v>0.5962788580435638</v>
      </c>
      <c r="E25" s="71">
        <f t="shared" si="1"/>
        <v>-0.24539305619536023</v>
      </c>
      <c r="F25" s="24">
        <v>903.25</v>
      </c>
      <c r="G25" s="24">
        <v>5757.05</v>
      </c>
      <c r="H25" s="24">
        <v>1577.03</v>
      </c>
      <c r="I25" s="25"/>
      <c r="J25" s="24">
        <v>2609.4</v>
      </c>
      <c r="K25" s="24">
        <v>459.3</v>
      </c>
      <c r="L25" s="24">
        <v>2259.3</v>
      </c>
      <c r="M25" s="24">
        <v>852.9</v>
      </c>
      <c r="N25" s="24">
        <v>402.59</v>
      </c>
      <c r="O25" s="24"/>
      <c r="P25" s="24">
        <v>82.4</v>
      </c>
      <c r="Q25" s="24"/>
      <c r="R25" s="24">
        <v>59.7</v>
      </c>
      <c r="S25" s="24"/>
    </row>
    <row r="26" spans="1:19" s="20" customFormat="1" ht="12.75">
      <c r="A26" s="17">
        <v>2009</v>
      </c>
      <c r="B26" s="24">
        <v>10428.05</v>
      </c>
      <c r="C26" s="67">
        <v>14418.7</v>
      </c>
      <c r="D26" s="70">
        <f t="shared" si="0"/>
        <v>0.7232309431502145</v>
      </c>
      <c r="E26" s="71">
        <f t="shared" si="1"/>
        <v>-0.08473177555515822</v>
      </c>
      <c r="F26" s="24">
        <v>1115.1</v>
      </c>
      <c r="G26" s="24">
        <v>7184.96</v>
      </c>
      <c r="H26" s="24">
        <v>2269.15</v>
      </c>
      <c r="I26" s="25" t="s">
        <v>36</v>
      </c>
      <c r="J26" s="24">
        <v>2181.1253968253964</v>
      </c>
      <c r="K26" s="24">
        <v>449.5087301587302</v>
      </c>
      <c r="L26" s="24">
        <v>2224.7501124603177</v>
      </c>
      <c r="M26" s="24">
        <v>1014.276751</v>
      </c>
      <c r="N26" s="24">
        <v>1074.6196185833335</v>
      </c>
      <c r="O26" s="25" t="s">
        <v>36</v>
      </c>
      <c r="P26" s="24">
        <v>46.69603174603174</v>
      </c>
      <c r="Q26" s="24"/>
      <c r="R26" s="24">
        <v>41.50337613811507</v>
      </c>
      <c r="S26" s="24">
        <v>24.95912838725</v>
      </c>
    </row>
    <row r="27" spans="1:19" s="20" customFormat="1" ht="12.75">
      <c r="A27" s="17">
        <v>2010</v>
      </c>
      <c r="B27" s="26">
        <v>11577.51</v>
      </c>
      <c r="C27" s="67">
        <v>14964.4</v>
      </c>
      <c r="D27" s="70">
        <f t="shared" si="0"/>
        <v>0.7736701772206036</v>
      </c>
      <c r="E27" s="71">
        <f t="shared" si="1"/>
        <v>-0.020899567258210027</v>
      </c>
      <c r="F27" s="26">
        <v>1257.64</v>
      </c>
      <c r="G27" s="26">
        <v>7964.02</v>
      </c>
      <c r="H27" s="26">
        <v>2652.87</v>
      </c>
      <c r="I27" s="25"/>
      <c r="J27" s="26">
        <v>1763.9821428571427</v>
      </c>
      <c r="K27" s="26">
        <v>346.22777777777776</v>
      </c>
      <c r="L27" s="26">
        <v>2191.6407160674607</v>
      </c>
      <c r="M27" s="26">
        <v>861.3268943499997</v>
      </c>
      <c r="N27" s="26">
        <v>1059.3117921666667</v>
      </c>
      <c r="O27" s="25"/>
      <c r="P27" s="26">
        <v>47.49484126984127</v>
      </c>
      <c r="Q27" s="26"/>
      <c r="R27" s="26">
        <v>50.59917882381746</v>
      </c>
      <c r="S27" s="26">
        <v>26.221626949583335</v>
      </c>
    </row>
    <row r="28" spans="1:19" s="20" customFormat="1" ht="12.75">
      <c r="A28" s="17">
        <v>2011</v>
      </c>
      <c r="B28" s="26">
        <v>12217.56</v>
      </c>
      <c r="C28" s="67">
        <v>15517.9</v>
      </c>
      <c r="D28" s="70">
        <f t="shared" si="0"/>
        <v>0.7873204492875969</v>
      </c>
      <c r="E28" s="71">
        <f t="shared" si="1"/>
        <v>-0.003624780557952553</v>
      </c>
      <c r="F28" s="26">
        <v>1257.6</v>
      </c>
      <c r="G28" s="26">
        <v>7477.03</v>
      </c>
      <c r="H28" s="26">
        <v>2605.15</v>
      </c>
      <c r="I28" s="25"/>
      <c r="J28" s="26">
        <v>1551.5627705627708</v>
      </c>
      <c r="K28" s="26">
        <v>350.4038961038961</v>
      </c>
      <c r="L28" s="26">
        <v>2041.8334102987017</v>
      </c>
      <c r="M28" s="26">
        <v>814.590831</v>
      </c>
      <c r="N28" s="26">
        <v>879.9166666666666</v>
      </c>
      <c r="O28" s="25"/>
      <c r="P28" s="26">
        <v>47.3922077922078</v>
      </c>
      <c r="Q28" s="26"/>
      <c r="R28" s="26">
        <v>55.974287622307365</v>
      </c>
      <c r="S28" s="26">
        <v>27.70070201366666</v>
      </c>
    </row>
    <row r="29" spans="1:19" s="20" customFormat="1" ht="12.75">
      <c r="A29" s="27">
        <v>2012</v>
      </c>
      <c r="B29" s="24">
        <v>13104.12</v>
      </c>
      <c r="C29" s="67">
        <v>16163.2</v>
      </c>
      <c r="D29" s="70">
        <f t="shared" si="0"/>
        <v>0.8107379726786775</v>
      </c>
      <c r="E29" s="71">
        <f t="shared" si="1"/>
        <v>0.026010725580227455</v>
      </c>
      <c r="F29" s="24">
        <v>1426.19</v>
      </c>
      <c r="G29" s="24">
        <v>8443.51</v>
      </c>
      <c r="H29" s="24">
        <v>3019.51</v>
      </c>
      <c r="I29" s="25"/>
      <c r="J29" s="24">
        <v>1146.1024000000002</v>
      </c>
      <c r="K29" s="24">
        <v>224.24079999999992</v>
      </c>
      <c r="L29" s="24">
        <v>1740.9114055320001</v>
      </c>
      <c r="M29" s="24">
        <v>757.5666675583334</v>
      </c>
      <c r="N29" s="24">
        <v>722.25</v>
      </c>
      <c r="O29" s="24"/>
      <c r="P29" s="24">
        <v>35.057199999999995</v>
      </c>
      <c r="Q29" s="24">
        <f>AVERAGE(Q33:Q44)</f>
        <v>12.971944914988393</v>
      </c>
      <c r="R29" s="24">
        <v>53.271592231583995</v>
      </c>
      <c r="S29" s="24">
        <v>25.309992131083334</v>
      </c>
    </row>
    <row r="30" spans="1:19" s="20" customFormat="1" ht="12.75">
      <c r="A30" s="28">
        <v>2013</v>
      </c>
      <c r="B30" s="26">
        <v>16576.66</v>
      </c>
      <c r="C30" s="67">
        <v>16768.1</v>
      </c>
      <c r="D30" s="70">
        <f t="shared" si="0"/>
        <v>0.9885830833547034</v>
      </c>
      <c r="E30" s="71">
        <f t="shared" si="1"/>
        <v>0.25107849987322267</v>
      </c>
      <c r="F30" s="26">
        <v>1848.36</v>
      </c>
      <c r="G30" s="26">
        <v>10400.32</v>
      </c>
      <c r="H30" s="26">
        <v>4176.59</v>
      </c>
      <c r="I30" s="29"/>
      <c r="J30" s="26">
        <v>1034.3496031746029</v>
      </c>
      <c r="K30" s="26">
        <v>227.67460317460316</v>
      </c>
      <c r="L30" s="26">
        <v>1762.385202686508</v>
      </c>
      <c r="M30" s="26">
        <v>640.9007198849206</v>
      </c>
      <c r="N30" s="26">
        <v>763.6666666666666</v>
      </c>
      <c r="O30" s="30"/>
      <c r="P30" s="26">
        <v>35.61984126984127</v>
      </c>
      <c r="Q30" s="26">
        <v>12.967063492063492</v>
      </c>
      <c r="R30" s="26">
        <v>56.44255629505556</v>
      </c>
      <c r="S30" s="26">
        <v>23.874712121361267</v>
      </c>
    </row>
    <row r="31" spans="1:19" s="20" customFormat="1" ht="12">
      <c r="A31" s="28"/>
      <c r="B31" s="26"/>
      <c r="C31" s="73" t="s">
        <v>0</v>
      </c>
      <c r="D31" s="74">
        <f>AVERAGE(D7:D30)</f>
        <v>0.7901846954087061</v>
      </c>
      <c r="E31" s="72"/>
      <c r="F31" s="26"/>
      <c r="G31" s="26"/>
      <c r="H31" s="26"/>
      <c r="I31" s="29"/>
      <c r="J31" s="26"/>
      <c r="K31" s="26"/>
      <c r="L31" s="26"/>
      <c r="M31" s="26"/>
      <c r="N31" s="26"/>
      <c r="O31" s="30"/>
      <c r="P31" s="26"/>
      <c r="Q31" s="26"/>
      <c r="R31" s="26"/>
      <c r="S31" s="26"/>
    </row>
    <row r="32" spans="1:19" s="20" customFormat="1" ht="12">
      <c r="A32" s="31">
        <v>2013</v>
      </c>
      <c r="B32" s="26"/>
      <c r="C32" s="26"/>
      <c r="D32" s="26"/>
      <c r="E32" s="26"/>
      <c r="F32" s="26"/>
      <c r="G32" s="26"/>
      <c r="H32" s="26"/>
      <c r="I32" s="29"/>
      <c r="J32" s="26"/>
      <c r="K32" s="26"/>
      <c r="L32" s="26"/>
      <c r="M32" s="26"/>
      <c r="N32" s="26"/>
      <c r="O32" s="30"/>
      <c r="P32" s="26"/>
      <c r="Q32" s="26"/>
      <c r="R32" s="26"/>
      <c r="S32" s="26"/>
    </row>
    <row r="33" spans="1:19" s="20" customFormat="1" ht="12">
      <c r="A33" s="28" t="s">
        <v>37</v>
      </c>
      <c r="B33" s="26">
        <v>13860.58</v>
      </c>
      <c r="C33" s="26"/>
      <c r="D33" s="26"/>
      <c r="E33" s="26"/>
      <c r="F33" s="26">
        <v>1498.11</v>
      </c>
      <c r="G33" s="26">
        <v>8883.79</v>
      </c>
      <c r="H33" s="26">
        <v>3142.13</v>
      </c>
      <c r="I33" s="29"/>
      <c r="J33" s="26">
        <v>1075.9</v>
      </c>
      <c r="K33" s="26">
        <v>199.67619047619047</v>
      </c>
      <c r="L33" s="26">
        <v>1874.134757190476</v>
      </c>
      <c r="M33" s="26">
        <v>754.2993084761906</v>
      </c>
      <c r="N33" s="26">
        <v>769</v>
      </c>
      <c r="O33" s="30"/>
      <c r="P33" s="26">
        <v>34.595238095238095</v>
      </c>
      <c r="Q33" s="26">
        <v>11.214285714285714</v>
      </c>
      <c r="R33" s="26">
        <v>57.96005510938095</v>
      </c>
      <c r="S33" s="26">
        <v>25.48962876458242</v>
      </c>
    </row>
    <row r="34" spans="1:19" s="20" customFormat="1" ht="12">
      <c r="A34" s="28" t="s">
        <v>38</v>
      </c>
      <c r="B34" s="26">
        <v>14054.49</v>
      </c>
      <c r="C34" s="26"/>
      <c r="D34" s="26"/>
      <c r="E34" s="26"/>
      <c r="F34" s="26">
        <v>1514.68</v>
      </c>
      <c r="G34" s="26">
        <v>8868.72</v>
      </c>
      <c r="H34" s="26">
        <v>3160.19</v>
      </c>
      <c r="I34" s="29" t="s">
        <v>36</v>
      </c>
      <c r="J34" s="26">
        <v>1077.7631578947369</v>
      </c>
      <c r="K34" s="26">
        <v>213.4</v>
      </c>
      <c r="L34" s="26">
        <v>1892.3861840526315</v>
      </c>
      <c r="M34" s="26">
        <v>727.4084558947368</v>
      </c>
      <c r="N34" s="26">
        <v>789</v>
      </c>
      <c r="O34" s="30"/>
      <c r="P34" s="26">
        <v>36.147368421052626</v>
      </c>
      <c r="Q34" s="26">
        <v>12.1</v>
      </c>
      <c r="R34" s="26">
        <v>56.33679064257894</v>
      </c>
      <c r="S34" s="26">
        <v>25.975246812035028</v>
      </c>
    </row>
    <row r="35" spans="1:19" s="20" customFormat="1" ht="12">
      <c r="A35" s="28" t="s">
        <v>39</v>
      </c>
      <c r="B35" s="26">
        <v>14578.54</v>
      </c>
      <c r="C35" s="26"/>
      <c r="D35" s="26"/>
      <c r="E35" s="26"/>
      <c r="F35" s="26">
        <v>1569.19</v>
      </c>
      <c r="G35" s="26">
        <v>9107.04</v>
      </c>
      <c r="H35" s="26">
        <v>3267.52</v>
      </c>
      <c r="I35" s="29"/>
      <c r="J35" s="26">
        <v>1076.565</v>
      </c>
      <c r="K35" s="26">
        <v>209.23000000000002</v>
      </c>
      <c r="L35" s="26">
        <v>1700.2492581</v>
      </c>
      <c r="M35" s="26">
        <v>651.824362</v>
      </c>
      <c r="N35" s="26">
        <v>774</v>
      </c>
      <c r="O35" s="30"/>
      <c r="P35" s="26">
        <v>35.739999999999995</v>
      </c>
      <c r="Q35" s="26">
        <v>11.915000000000001</v>
      </c>
      <c r="R35" s="26">
        <v>51.2114666682</v>
      </c>
      <c r="S35" s="26">
        <v>23.422365415452415</v>
      </c>
    </row>
    <row r="36" spans="1:19" s="20" customFormat="1" ht="12">
      <c r="A36" s="28" t="s">
        <v>40</v>
      </c>
      <c r="B36" s="26">
        <v>14839.8</v>
      </c>
      <c r="C36" s="26"/>
      <c r="D36" s="26"/>
      <c r="E36" s="26"/>
      <c r="F36" s="26">
        <v>1597.57</v>
      </c>
      <c r="G36" s="26">
        <v>9276.74</v>
      </c>
      <c r="H36" s="26">
        <v>3328.79</v>
      </c>
      <c r="I36" s="29"/>
      <c r="J36" s="26">
        <v>1064.7181818181818</v>
      </c>
      <c r="K36" s="26">
        <v>243.18636363636367</v>
      </c>
      <c r="L36" s="26">
        <v>1688.8716378636366</v>
      </c>
      <c r="M36" s="26">
        <v>693.5096714090909</v>
      </c>
      <c r="N36" s="26">
        <v>758</v>
      </c>
      <c r="O36" s="30"/>
      <c r="P36" s="26">
        <v>35.52727272727273</v>
      </c>
      <c r="Q36" s="26">
        <v>13.672727272727274</v>
      </c>
      <c r="R36" s="26">
        <v>54.925777378</v>
      </c>
      <c r="S36" s="26">
        <v>25.399450157957084</v>
      </c>
    </row>
    <row r="37" spans="1:19" s="20" customFormat="1" ht="12">
      <c r="A37" s="28" t="s">
        <v>3</v>
      </c>
      <c r="B37" s="26">
        <v>15115.57</v>
      </c>
      <c r="C37" s="26"/>
      <c r="D37" s="26"/>
      <c r="E37" s="26"/>
      <c r="F37" s="26">
        <v>1630.74</v>
      </c>
      <c r="G37" s="26">
        <v>9302.4</v>
      </c>
      <c r="H37" s="26">
        <v>3455.91</v>
      </c>
      <c r="I37" s="29"/>
      <c r="J37" s="26">
        <v>1050.4863636363636</v>
      </c>
      <c r="K37" s="26">
        <v>226.6409090909091</v>
      </c>
      <c r="L37" s="26">
        <v>1783.3513810454547</v>
      </c>
      <c r="M37" s="26">
        <v>660.2101912272727</v>
      </c>
      <c r="N37" s="26">
        <v>837</v>
      </c>
      <c r="O37" s="30"/>
      <c r="P37" s="26">
        <v>36.554545454545455</v>
      </c>
      <c r="Q37" s="26">
        <v>13.15</v>
      </c>
      <c r="R37" s="26">
        <v>56.195787210090906</v>
      </c>
      <c r="S37" s="26">
        <v>24.96598327475834</v>
      </c>
    </row>
    <row r="38" spans="1:19" s="20" customFormat="1" ht="12">
      <c r="A38" s="28" t="s">
        <v>4</v>
      </c>
      <c r="B38" s="26">
        <v>14909.6</v>
      </c>
      <c r="C38" s="26"/>
      <c r="D38" s="26"/>
      <c r="E38" s="26"/>
      <c r="F38" s="26">
        <v>1606.28</v>
      </c>
      <c r="G38" s="26">
        <v>9112.7</v>
      </c>
      <c r="H38" s="26">
        <v>3403.25</v>
      </c>
      <c r="I38" s="29"/>
      <c r="J38" s="26">
        <v>1257.855</v>
      </c>
      <c r="K38" s="26">
        <v>325.245</v>
      </c>
      <c r="L38" s="26">
        <v>1879.49585605</v>
      </c>
      <c r="M38" s="26">
        <v>739.05977095</v>
      </c>
      <c r="N38" s="26">
        <v>923</v>
      </c>
      <c r="O38" s="30"/>
      <c r="P38" s="26">
        <v>42.1</v>
      </c>
      <c r="Q38" s="26">
        <v>17.544999999999998</v>
      </c>
      <c r="R38" s="26">
        <v>55.927796309099996</v>
      </c>
      <c r="S38" s="26">
        <v>28.268645045782165</v>
      </c>
    </row>
    <row r="39" spans="1:19" s="20" customFormat="1" ht="12">
      <c r="A39" s="28" t="s">
        <v>5</v>
      </c>
      <c r="B39" s="26">
        <v>15499.54</v>
      </c>
      <c r="C39" s="26"/>
      <c r="D39" s="26"/>
      <c r="E39" s="26"/>
      <c r="F39" s="26">
        <v>1685.73</v>
      </c>
      <c r="G39" s="26">
        <v>9558.83</v>
      </c>
      <c r="H39" s="26">
        <v>3626.37</v>
      </c>
      <c r="I39" s="29"/>
      <c r="J39" s="26">
        <v>953.4772727272727</v>
      </c>
      <c r="K39" s="26">
        <v>212.12727272727273</v>
      </c>
      <c r="L39" s="26">
        <v>1633.0082812272726</v>
      </c>
      <c r="M39" s="26">
        <v>549.2783347272727</v>
      </c>
      <c r="N39" s="26">
        <v>743</v>
      </c>
      <c r="O39" s="30"/>
      <c r="P39" s="26">
        <v>33.21363636363637</v>
      </c>
      <c r="Q39" s="26">
        <v>11.518181818181818</v>
      </c>
      <c r="R39" s="26">
        <v>52.86646832836364</v>
      </c>
      <c r="S39" s="26">
        <v>20.505424050196282</v>
      </c>
    </row>
    <row r="40" spans="1:19" s="20" customFormat="1" ht="12">
      <c r="A40" s="28" t="s">
        <v>41</v>
      </c>
      <c r="B40" s="26">
        <v>14810.31</v>
      </c>
      <c r="C40" s="26"/>
      <c r="D40" s="26"/>
      <c r="E40" s="26"/>
      <c r="F40" s="26">
        <v>1632.97</v>
      </c>
      <c r="G40" s="26">
        <v>9270.66</v>
      </c>
      <c r="H40" s="26">
        <v>3589.87</v>
      </c>
      <c r="I40" s="29"/>
      <c r="J40" s="26">
        <v>913.3590909090909</v>
      </c>
      <c r="K40" s="26">
        <v>214.3909090909091</v>
      </c>
      <c r="L40" s="26">
        <v>1507.8816861363637</v>
      </c>
      <c r="M40" s="26">
        <v>531.0093749090909</v>
      </c>
      <c r="N40" s="26">
        <v>691</v>
      </c>
      <c r="O40" s="30"/>
      <c r="P40" s="26">
        <v>31.122727272727275</v>
      </c>
      <c r="Q40" s="26">
        <v>11.686363636363637</v>
      </c>
      <c r="R40" s="26">
        <v>50.28759450372727</v>
      </c>
      <c r="S40" s="26">
        <v>19.84075345746167</v>
      </c>
    </row>
    <row r="41" spans="1:19" s="20" customFormat="1" ht="12">
      <c r="A41" s="28" t="s">
        <v>42</v>
      </c>
      <c r="B41" s="26">
        <v>15129.67</v>
      </c>
      <c r="C41" s="26"/>
      <c r="D41" s="26"/>
      <c r="E41" s="26"/>
      <c r="F41" s="26">
        <v>1681.55</v>
      </c>
      <c r="G41" s="26">
        <v>9621.24</v>
      </c>
      <c r="H41" s="26">
        <v>3771.48</v>
      </c>
      <c r="I41" s="29"/>
      <c r="J41" s="26">
        <v>1051.065</v>
      </c>
      <c r="K41" s="26">
        <v>243.285</v>
      </c>
      <c r="L41" s="26">
        <v>1763.5448368000002</v>
      </c>
      <c r="M41" s="26">
        <v>594.39301155</v>
      </c>
      <c r="N41" s="26">
        <v>728</v>
      </c>
      <c r="O41" s="30"/>
      <c r="P41" s="26">
        <v>35.995</v>
      </c>
      <c r="Q41" s="26">
        <v>13.77</v>
      </c>
      <c r="R41" s="26">
        <v>57.99768842475</v>
      </c>
      <c r="S41" s="26">
        <v>22.123824065049998</v>
      </c>
    </row>
    <row r="42" spans="1:19" s="20" customFormat="1" ht="12">
      <c r="A42" s="28" t="s">
        <v>43</v>
      </c>
      <c r="B42" s="26">
        <v>15545.75</v>
      </c>
      <c r="C42" s="26"/>
      <c r="D42" s="26"/>
      <c r="E42" s="26"/>
      <c r="F42" s="26">
        <v>1756.54</v>
      </c>
      <c r="G42" s="26">
        <v>10009.64</v>
      </c>
      <c r="H42" s="26">
        <v>3919.71</v>
      </c>
      <c r="I42" s="29"/>
      <c r="J42" s="26">
        <v>990.5217391304348</v>
      </c>
      <c r="K42" s="26">
        <v>229.2478260869565</v>
      </c>
      <c r="L42" s="26">
        <v>1884.598908347826</v>
      </c>
      <c r="M42" s="26">
        <v>638.8203907826087</v>
      </c>
      <c r="N42" s="26">
        <v>750</v>
      </c>
      <c r="O42" s="30"/>
      <c r="P42" s="26">
        <v>35.495652173913044</v>
      </c>
      <c r="Q42" s="26">
        <v>14.191304347826087</v>
      </c>
      <c r="R42" s="26">
        <v>64.40607207530435</v>
      </c>
      <c r="S42" s="26">
        <v>24.787184178739132</v>
      </c>
    </row>
    <row r="43" spans="1:19" s="20" customFormat="1" ht="12">
      <c r="A43" s="28" t="s">
        <v>44</v>
      </c>
      <c r="B43" s="26">
        <v>16086.41</v>
      </c>
      <c r="C43" s="26"/>
      <c r="D43" s="26"/>
      <c r="E43" s="26"/>
      <c r="F43" s="26">
        <v>1805.81</v>
      </c>
      <c r="G43" s="26">
        <v>10183.23</v>
      </c>
      <c r="H43" s="26">
        <v>4059.89</v>
      </c>
      <c r="I43" s="29"/>
      <c r="J43" s="26">
        <v>948.515</v>
      </c>
      <c r="K43" s="26">
        <v>204.445</v>
      </c>
      <c r="L43" s="26">
        <v>1794.4800065999998</v>
      </c>
      <c r="M43" s="26">
        <v>589.7353273</v>
      </c>
      <c r="N43" s="26">
        <v>705</v>
      </c>
      <c r="O43" s="30"/>
      <c r="P43" s="26">
        <v>34.725</v>
      </c>
      <c r="Q43" s="26">
        <v>12.209999999999999</v>
      </c>
      <c r="R43" s="26">
        <v>59.082453928300005</v>
      </c>
      <c r="S43" s="26">
        <v>23.07569315227</v>
      </c>
    </row>
    <row r="44" spans="1:19" s="20" customFormat="1" ht="12">
      <c r="A44" s="28" t="s">
        <v>45</v>
      </c>
      <c r="B44" s="26">
        <v>16576.66</v>
      </c>
      <c r="C44" s="26"/>
      <c r="D44" s="26"/>
      <c r="E44" s="26"/>
      <c r="F44" s="26">
        <v>1848.36</v>
      </c>
      <c r="G44" s="26">
        <v>10400.32</v>
      </c>
      <c r="H44" s="26">
        <v>4176.59</v>
      </c>
      <c r="I44" s="29"/>
      <c r="J44" s="26">
        <v>977.0380952380953</v>
      </c>
      <c r="K44" s="26">
        <v>213.8</v>
      </c>
      <c r="L44" s="26">
        <v>1772.3449494285715</v>
      </c>
      <c r="M44" s="26">
        <v>576.411917</v>
      </c>
      <c r="N44" s="26">
        <v>697</v>
      </c>
      <c r="O44" s="30"/>
      <c r="P44" s="26">
        <v>36.86190476190476</v>
      </c>
      <c r="Q44" s="26">
        <v>12.69047619047619</v>
      </c>
      <c r="R44" s="26">
        <v>59.81773520309524</v>
      </c>
      <c r="S44" s="26">
        <v>23.04973003466933</v>
      </c>
    </row>
    <row r="45" spans="1:19" s="20" customFormat="1" ht="12">
      <c r="A45" s="28"/>
      <c r="B45" s="26"/>
      <c r="C45" s="26"/>
      <c r="D45" s="26"/>
      <c r="E45" s="26"/>
      <c r="F45" s="26"/>
      <c r="G45" s="26"/>
      <c r="H45" s="26"/>
      <c r="I45" s="29"/>
      <c r="J45" s="26"/>
      <c r="K45" s="26"/>
      <c r="L45" s="26"/>
      <c r="M45" s="26"/>
      <c r="N45" s="26"/>
      <c r="O45" s="30"/>
      <c r="P45" s="26"/>
      <c r="Q45" s="26"/>
      <c r="R45" s="26"/>
      <c r="S45" s="26"/>
    </row>
    <row r="46" spans="1:19" s="20" customFormat="1" ht="12">
      <c r="A46" s="31">
        <v>2014</v>
      </c>
      <c r="B46" s="26"/>
      <c r="C46" s="26"/>
      <c r="D46" s="26"/>
      <c r="E46" s="26"/>
      <c r="F46" s="26"/>
      <c r="G46" s="26"/>
      <c r="H46" s="26"/>
      <c r="I46" s="29"/>
      <c r="J46" s="26"/>
      <c r="K46" s="26"/>
      <c r="L46" s="26"/>
      <c r="M46" s="26"/>
      <c r="N46" s="26"/>
      <c r="O46" s="30"/>
      <c r="P46" s="26"/>
      <c r="Q46" s="26"/>
      <c r="R46" s="26"/>
      <c r="S46" s="26"/>
    </row>
    <row r="47" spans="1:19" s="20" customFormat="1" ht="12">
      <c r="A47" s="28" t="s">
        <v>37</v>
      </c>
      <c r="B47" s="32">
        <v>15698.85</v>
      </c>
      <c r="C47" s="32"/>
      <c r="D47" s="32"/>
      <c r="E47" s="32"/>
      <c r="F47" s="32">
        <v>1782.59</v>
      </c>
      <c r="G47" s="32">
        <v>9967.65</v>
      </c>
      <c r="H47" s="32">
        <v>4103.88</v>
      </c>
      <c r="I47" s="29"/>
      <c r="J47" s="32">
        <v>1018.7095238095238</v>
      </c>
      <c r="K47" s="32">
        <v>245.87142857142857</v>
      </c>
      <c r="L47" s="26">
        <v>2160.185421571429</v>
      </c>
      <c r="M47" s="26">
        <v>706.7686706190476</v>
      </c>
      <c r="N47" s="32">
        <v>805</v>
      </c>
      <c r="O47" s="30"/>
      <c r="P47" s="32">
        <v>39.76190476190476</v>
      </c>
      <c r="Q47" s="32">
        <v>14.652380952380952</v>
      </c>
      <c r="R47" s="26">
        <v>76.20568921261905</v>
      </c>
      <c r="S47" s="32">
        <v>28.441039718836304</v>
      </c>
    </row>
    <row r="48" spans="1:19" s="20" customFormat="1" ht="12">
      <c r="A48" s="28" t="s">
        <v>38</v>
      </c>
      <c r="B48" s="32">
        <v>16321.71</v>
      </c>
      <c r="C48" s="32"/>
      <c r="D48" s="32"/>
      <c r="E48" s="32"/>
      <c r="F48" s="32">
        <v>1859.45</v>
      </c>
      <c r="G48" s="32">
        <v>10425.86</v>
      </c>
      <c r="H48" s="32">
        <v>4308.12</v>
      </c>
      <c r="I48" s="29"/>
      <c r="J48" s="32">
        <v>1072.5894736842106</v>
      </c>
      <c r="K48" s="32">
        <v>253.82631578947368</v>
      </c>
      <c r="L48" s="26">
        <v>2108.3924473157895</v>
      </c>
      <c r="M48" s="26">
        <v>711.013550631579</v>
      </c>
      <c r="N48" s="32">
        <v>794</v>
      </c>
      <c r="O48" s="30"/>
      <c r="P48" s="32">
        <v>42.76315789473684</v>
      </c>
      <c r="Q48" s="32">
        <v>15.489473684210527</v>
      </c>
      <c r="R48" s="26">
        <v>77.83045195168421</v>
      </c>
      <c r="S48" s="32">
        <v>30.113116608585766</v>
      </c>
    </row>
    <row r="49" spans="1:19" s="20" customFormat="1" ht="12">
      <c r="A49" s="28" t="s">
        <v>39</v>
      </c>
      <c r="B49" s="32">
        <v>16457.66</v>
      </c>
      <c r="C49" s="32"/>
      <c r="D49" s="32"/>
      <c r="E49" s="32"/>
      <c r="F49" s="32">
        <v>1872.34</v>
      </c>
      <c r="G49" s="32">
        <v>10527.77</v>
      </c>
      <c r="H49" s="32">
        <v>4198.99</v>
      </c>
      <c r="I49" s="29"/>
      <c r="J49" s="32">
        <v>1064.904761904762</v>
      </c>
      <c r="K49" s="32">
        <v>268.6095238095238</v>
      </c>
      <c r="L49" s="26">
        <v>2233.7546678095237</v>
      </c>
      <c r="M49" s="26">
        <v>678.5863974761904</v>
      </c>
      <c r="N49" s="32">
        <v>778</v>
      </c>
      <c r="O49" s="30"/>
      <c r="P49" s="32">
        <v>41.523809523809526</v>
      </c>
      <c r="Q49" s="32">
        <v>16.04285714285714</v>
      </c>
      <c r="R49" s="26">
        <v>74.63866691771427</v>
      </c>
      <c r="S49" s="32">
        <v>28.708570931441763</v>
      </c>
    </row>
    <row r="50" spans="1:19" s="20" customFormat="1" ht="12">
      <c r="A50" s="28" t="s">
        <v>40</v>
      </c>
      <c r="B50" s="32">
        <v>16580.84</v>
      </c>
      <c r="C50" s="75"/>
      <c r="D50" s="75"/>
      <c r="E50" s="75"/>
      <c r="F50" s="32">
        <v>1883.95</v>
      </c>
      <c r="G50" s="32">
        <v>10627.17</v>
      </c>
      <c r="H50" s="32">
        <v>4114.56</v>
      </c>
      <c r="I50" s="29"/>
      <c r="J50" s="32">
        <v>1043.3190476190478</v>
      </c>
      <c r="K50" s="32">
        <v>231.6142857142857</v>
      </c>
      <c r="L50" s="26">
        <v>2119.020977904762</v>
      </c>
      <c r="M50" s="26">
        <v>704.7307922857143</v>
      </c>
      <c r="N50" s="32">
        <v>732</v>
      </c>
      <c r="O50" s="30"/>
      <c r="P50" s="32">
        <v>41.30952380952381</v>
      </c>
      <c r="Q50" s="32">
        <v>14.704761904761906</v>
      </c>
      <c r="R50" s="26">
        <v>81.53766076833332</v>
      </c>
      <c r="S50" s="32">
        <v>30.31654344782508</v>
      </c>
    </row>
    <row r="51" spans="1:19" s="20" customFormat="1" ht="12">
      <c r="A51" s="28" t="s">
        <v>3</v>
      </c>
      <c r="B51" s="32">
        <v>16717.17</v>
      </c>
      <c r="C51" s="75"/>
      <c r="D51" s="75"/>
      <c r="E51" s="75"/>
      <c r="F51" s="32">
        <v>1923.57</v>
      </c>
      <c r="G51" s="32">
        <v>10756.31</v>
      </c>
      <c r="H51" s="32">
        <v>4242.62</v>
      </c>
      <c r="I51" s="29"/>
      <c r="J51" s="32">
        <v>928.7142857142857</v>
      </c>
      <c r="K51" s="32">
        <v>182.4142857142857</v>
      </c>
      <c r="L51" s="26">
        <v>1874.8290395714284</v>
      </c>
      <c r="M51" s="26">
        <v>616.782788</v>
      </c>
      <c r="N51" s="32">
        <v>604</v>
      </c>
      <c r="O51" s="30"/>
      <c r="P51" s="32">
        <v>35.71904761904762</v>
      </c>
      <c r="Q51" s="32">
        <v>11.666666666666666</v>
      </c>
      <c r="R51" s="26">
        <v>65.69510816590476</v>
      </c>
      <c r="S51" s="26">
        <v>25.297855741621337</v>
      </c>
    </row>
    <row r="52" spans="1:19" s="20" customFormat="1" ht="12">
      <c r="A52" s="28" t="s">
        <v>4</v>
      </c>
      <c r="B52" s="26">
        <v>16826.6</v>
      </c>
      <c r="C52" s="76"/>
      <c r="D52" s="76"/>
      <c r="E52" s="76"/>
      <c r="F52" s="26">
        <v>1960.23</v>
      </c>
      <c r="G52" s="26">
        <v>10979.42</v>
      </c>
      <c r="H52" s="26">
        <v>4408.18</v>
      </c>
      <c r="I52" s="33"/>
      <c r="J52" s="26">
        <v>1017.4476190476191</v>
      </c>
      <c r="K52" s="26">
        <v>195.7095238095238</v>
      </c>
      <c r="L52" s="26">
        <v>1917.9294802380953</v>
      </c>
      <c r="M52" s="26">
        <v>589.2148468571429</v>
      </c>
      <c r="N52" s="26">
        <v>581</v>
      </c>
      <c r="O52" s="30"/>
      <c r="P52" s="26">
        <v>40.142857142857146</v>
      </c>
      <c r="Q52" s="26">
        <v>11.338095238095239</v>
      </c>
      <c r="R52" s="26">
        <v>64.5736769522381</v>
      </c>
      <c r="S52" s="26">
        <v>23.99625434305767</v>
      </c>
    </row>
    <row r="53" spans="1:19" s="20" customFormat="1" ht="12">
      <c r="A53" s="28" t="s">
        <v>5</v>
      </c>
      <c r="B53" s="32">
        <v>16563.3</v>
      </c>
      <c r="C53" s="75"/>
      <c r="D53" s="75"/>
      <c r="E53" s="75"/>
      <c r="F53" s="32">
        <v>1930.67</v>
      </c>
      <c r="G53" s="34">
        <v>10726.43</v>
      </c>
      <c r="H53" s="34">
        <v>4369.77</v>
      </c>
      <c r="I53" s="29"/>
      <c r="J53" s="34">
        <v>919.8909090909091</v>
      </c>
      <c r="K53" s="34">
        <v>194.5818181818182</v>
      </c>
      <c r="L53" s="34">
        <v>1801.0286498636362</v>
      </c>
      <c r="M53" s="34">
        <v>614.1715798636363</v>
      </c>
      <c r="N53" s="34"/>
      <c r="O53" s="30"/>
      <c r="P53" s="34">
        <v>36.39090909090909</v>
      </c>
      <c r="Q53" s="34">
        <v>12.340909090909092</v>
      </c>
      <c r="R53" s="34">
        <v>65.60844594490909</v>
      </c>
      <c r="S53" s="34">
        <v>25.85196584863644</v>
      </c>
    </row>
    <row r="54" spans="1:19" s="20" customFormat="1" ht="12">
      <c r="A54" s="28" t="s">
        <v>41</v>
      </c>
      <c r="B54" s="26">
        <v>17098.45</v>
      </c>
      <c r="C54" s="26"/>
      <c r="D54" s="26"/>
      <c r="E54" s="26"/>
      <c r="F54" s="26">
        <v>2003.37</v>
      </c>
      <c r="G54" s="26">
        <v>11046.29</v>
      </c>
      <c r="H54" s="26">
        <v>4580.27</v>
      </c>
      <c r="I54" s="29"/>
      <c r="J54" s="26">
        <v>850.0761904761904</v>
      </c>
      <c r="K54" s="26">
        <v>194.18571428571428</v>
      </c>
      <c r="L54" s="26">
        <v>1593.7457560476191</v>
      </c>
      <c r="M54" s="26">
        <v>572.1155153333334</v>
      </c>
      <c r="N54" s="26"/>
      <c r="O54" s="30"/>
      <c r="P54" s="26">
        <v>33.733333333333334</v>
      </c>
      <c r="Q54" s="26">
        <v>12.361904761904762</v>
      </c>
      <c r="R54" s="26">
        <v>57.56897029261905</v>
      </c>
      <c r="S54" s="26">
        <v>24.123089892778907</v>
      </c>
    </row>
    <row r="55" spans="1:19" s="20" customFormat="1" ht="12">
      <c r="A55" s="28" t="s">
        <v>42</v>
      </c>
      <c r="B55" s="26"/>
      <c r="C55" s="26"/>
      <c r="D55" s="26"/>
      <c r="E55" s="26"/>
      <c r="F55" s="26"/>
      <c r="G55" s="26"/>
      <c r="H55" s="26"/>
      <c r="I55" s="29"/>
      <c r="J55" s="26"/>
      <c r="K55" s="26"/>
      <c r="L55" s="26"/>
      <c r="M55" s="26"/>
      <c r="N55" s="26"/>
      <c r="O55" s="30"/>
      <c r="P55" s="26"/>
      <c r="Q55" s="26"/>
      <c r="R55" s="26"/>
      <c r="S55" s="26"/>
    </row>
    <row r="56" spans="1:19" s="20" customFormat="1" ht="12">
      <c r="A56" s="28" t="s">
        <v>43</v>
      </c>
      <c r="B56" s="26"/>
      <c r="C56" s="26"/>
      <c r="D56" s="26"/>
      <c r="E56" s="26"/>
      <c r="F56" s="26"/>
      <c r="G56" s="26"/>
      <c r="H56" s="26"/>
      <c r="I56" s="29"/>
      <c r="J56" s="26"/>
      <c r="K56" s="26"/>
      <c r="L56" s="26"/>
      <c r="M56" s="26"/>
      <c r="N56" s="26"/>
      <c r="O56" s="30"/>
      <c r="P56" s="26"/>
      <c r="Q56" s="26"/>
      <c r="R56" s="26"/>
      <c r="S56" s="26"/>
    </row>
    <row r="57" spans="1:19" s="20" customFormat="1" ht="12">
      <c r="A57" s="28" t="s">
        <v>44</v>
      </c>
      <c r="B57" s="26"/>
      <c r="C57" s="26"/>
      <c r="D57" s="26"/>
      <c r="E57" s="26"/>
      <c r="F57" s="26"/>
      <c r="G57" s="26"/>
      <c r="H57" s="26"/>
      <c r="I57" s="29"/>
      <c r="J57" s="26"/>
      <c r="K57" s="26"/>
      <c r="L57" s="26"/>
      <c r="M57" s="26"/>
      <c r="N57" s="26"/>
      <c r="O57" s="30"/>
      <c r="P57" s="26"/>
      <c r="Q57" s="26"/>
      <c r="R57" s="26"/>
      <c r="S57" s="26"/>
    </row>
    <row r="58" spans="1:19" s="20" customFormat="1" ht="12">
      <c r="A58" s="28" t="s">
        <v>45</v>
      </c>
      <c r="B58" s="26"/>
      <c r="C58" s="26"/>
      <c r="D58" s="26"/>
      <c r="E58" s="26"/>
      <c r="F58" s="26"/>
      <c r="G58" s="26"/>
      <c r="H58" s="26"/>
      <c r="I58" s="29"/>
      <c r="J58" s="26"/>
      <c r="K58" s="26"/>
      <c r="L58" s="26"/>
      <c r="M58" s="26"/>
      <c r="N58" s="26"/>
      <c r="O58" s="30"/>
      <c r="P58" s="26"/>
      <c r="Q58" s="26"/>
      <c r="R58" s="26"/>
      <c r="S58" s="26"/>
    </row>
    <row r="59" spans="1:19" s="20" customFormat="1" ht="12">
      <c r="A59" s="28"/>
      <c r="B59" s="33"/>
      <c r="C59" s="33"/>
      <c r="D59" s="33"/>
      <c r="E59" s="33"/>
      <c r="F59" s="33"/>
      <c r="G59" s="33"/>
      <c r="H59" s="33"/>
      <c r="I59" s="29"/>
      <c r="J59" s="35"/>
      <c r="K59" s="35"/>
      <c r="L59" s="35"/>
      <c r="M59" s="35"/>
      <c r="N59" s="35"/>
      <c r="O59" s="35"/>
      <c r="P59" s="35"/>
      <c r="Q59" s="35"/>
      <c r="R59" s="35"/>
      <c r="S59" s="35"/>
    </row>
    <row r="60" spans="1:20" s="20" customFormat="1" ht="12">
      <c r="A60" s="28" t="s">
        <v>46</v>
      </c>
      <c r="B60" s="26">
        <f>B40</f>
        <v>14810.31</v>
      </c>
      <c r="C60" s="26"/>
      <c r="D60" s="26"/>
      <c r="E60" s="26"/>
      <c r="F60" s="26">
        <f>F40</f>
        <v>1632.97</v>
      </c>
      <c r="G60" s="26">
        <f>G40</f>
        <v>9270.66</v>
      </c>
      <c r="H60" s="26">
        <f>H40</f>
        <v>3589.87</v>
      </c>
      <c r="I60" s="29"/>
      <c r="J60" s="26">
        <f>AVERAGE(J33:J40)</f>
        <v>1058.7655083732059</v>
      </c>
      <c r="K60" s="26">
        <f>AVERAGE(K33:K40)</f>
        <v>230.48708062770567</v>
      </c>
      <c r="L60" s="26">
        <f>AVERAGE(L33:L40)</f>
        <v>1744.9223802082292</v>
      </c>
      <c r="M60" s="26">
        <f>AVERAGE(M33:M40)</f>
        <v>663.3249336992069</v>
      </c>
      <c r="N60" s="26">
        <f>AVERAGE(N33:N40)</f>
        <v>785.5</v>
      </c>
      <c r="O60" s="26"/>
      <c r="P60" s="26">
        <f>AVERAGE(P33:P40)</f>
        <v>35.625098541809066</v>
      </c>
      <c r="Q60" s="26">
        <f>AVERAGE(Q33:Q40)</f>
        <v>12.850194805194805</v>
      </c>
      <c r="R60" s="26">
        <f>AVERAGE(R33:R40)</f>
        <v>54.463967018680215</v>
      </c>
      <c r="S60" s="26">
        <f>AVERAGE(S33:S40)</f>
        <v>24.233437122278172</v>
      </c>
      <c r="T60" s="36"/>
    </row>
    <row r="61" spans="1:20" s="20" customFormat="1" ht="12">
      <c r="A61" s="28" t="s">
        <v>47</v>
      </c>
      <c r="B61" s="26">
        <f>B54</f>
        <v>17098.45</v>
      </c>
      <c r="C61" s="26"/>
      <c r="D61" s="26"/>
      <c r="E61" s="26"/>
      <c r="F61" s="26">
        <f>F54</f>
        <v>2003.37</v>
      </c>
      <c r="G61" s="26">
        <f>G54</f>
        <v>11046.29</v>
      </c>
      <c r="H61" s="26">
        <f>H54</f>
        <v>4580.27</v>
      </c>
      <c r="I61" s="29"/>
      <c r="J61" s="26">
        <f>AVERAGE(J47:J58)</f>
        <v>989.4564764183185</v>
      </c>
      <c r="K61" s="26">
        <f>AVERAGE(K47:K58)</f>
        <v>220.85161198450672</v>
      </c>
      <c r="L61" s="26">
        <f>AVERAGE(L47:L58)</f>
        <v>1976.1108050402854</v>
      </c>
      <c r="M61" s="26">
        <f>AVERAGE(M47:M58)</f>
        <v>649.1730176333306</v>
      </c>
      <c r="N61" s="26">
        <f>AVERAGE(N47:N58)</f>
        <v>715.6666666666666</v>
      </c>
      <c r="O61" s="30"/>
      <c r="P61" s="26">
        <f>AVERAGE(P47:P58)</f>
        <v>38.91806789701527</v>
      </c>
      <c r="Q61" s="26">
        <f>AVERAGE(Q47:Q58)</f>
        <v>13.574631180223287</v>
      </c>
      <c r="R61" s="26">
        <f>AVERAGE(R47:R58)</f>
        <v>70.45733377575273</v>
      </c>
      <c r="S61" s="26">
        <f>AVERAGE(S47:S58)</f>
        <v>27.106054566597912</v>
      </c>
      <c r="T61" s="36"/>
    </row>
    <row r="62" spans="1:20" s="20" customFormat="1" ht="12">
      <c r="A62" s="28" t="s">
        <v>48</v>
      </c>
      <c r="B62" s="37">
        <f>B61/B60-1</f>
        <v>0.1544964285014967</v>
      </c>
      <c r="C62" s="37"/>
      <c r="D62" s="37"/>
      <c r="E62" s="37"/>
      <c r="F62" s="37">
        <f>F61/F60-1</f>
        <v>0.22682596740907668</v>
      </c>
      <c r="G62" s="37">
        <f>G61/G60-1</f>
        <v>0.19153221022020017</v>
      </c>
      <c r="H62" s="37">
        <f>H61/H60-1</f>
        <v>0.27588742767843977</v>
      </c>
      <c r="I62" s="38"/>
      <c r="J62" s="37">
        <f>J61/J60-1</f>
        <v>-0.0654621173496488</v>
      </c>
      <c r="K62" s="37">
        <f>K61/K60-1</f>
        <v>-0.04180481013060611</v>
      </c>
      <c r="L62" s="37">
        <f>L61/L60-1</f>
        <v>0.13249209675703022</v>
      </c>
      <c r="M62" s="37">
        <f>M61/M60-1</f>
        <v>-0.02133481699075357</v>
      </c>
      <c r="N62" s="37">
        <f>N61/N60-1</f>
        <v>-0.08890303416083178</v>
      </c>
      <c r="O62" s="39"/>
      <c r="P62" s="37">
        <f>P61/P60-1</f>
        <v>0.09243397183425683</v>
      </c>
      <c r="Q62" s="37">
        <f>Q61/Q60-1</f>
        <v>0.05637551694824294</v>
      </c>
      <c r="R62" s="37">
        <f>R61/R60-1</f>
        <v>0.29365041939723313</v>
      </c>
      <c r="S62" s="37">
        <f>S61/S60-1</f>
        <v>0.11853941435649262</v>
      </c>
      <c r="T62" s="40"/>
    </row>
    <row r="63" spans="1:19" s="20" customFormat="1" ht="12">
      <c r="A63" s="18"/>
      <c r="B63" s="18"/>
      <c r="C63" s="18"/>
      <c r="D63" s="18"/>
      <c r="E63" s="18"/>
      <c r="F63" s="18"/>
      <c r="G63" s="18"/>
      <c r="H63" s="18"/>
      <c r="I63" s="18"/>
      <c r="J63" s="41" t="s">
        <v>36</v>
      </c>
      <c r="K63" s="41" t="s">
        <v>36</v>
      </c>
      <c r="L63" s="41" t="s">
        <v>36</v>
      </c>
      <c r="M63" s="18"/>
      <c r="N63" s="18"/>
      <c r="O63" s="18"/>
      <c r="P63" s="41"/>
      <c r="Q63" s="41"/>
      <c r="R63" s="41"/>
      <c r="S63" s="18"/>
    </row>
    <row r="64" spans="2:19" ht="12">
      <c r="B64" s="43"/>
      <c r="C64" s="43"/>
      <c r="D64" s="43"/>
      <c r="E64" s="43"/>
      <c r="F64" s="43"/>
      <c r="G64" s="43"/>
      <c r="H64" s="43"/>
      <c r="I64" s="18"/>
      <c r="K64" s="44"/>
      <c r="L64" s="18"/>
      <c r="M64" s="18"/>
      <c r="N64" s="18"/>
      <c r="O64" s="18"/>
      <c r="P64" s="41" t="s">
        <v>36</v>
      </c>
      <c r="Q64" s="41"/>
      <c r="R64" s="41" t="s">
        <v>36</v>
      </c>
      <c r="S64" s="18"/>
    </row>
    <row r="65" spans="2:19" ht="12">
      <c r="B65" s="43"/>
      <c r="C65" s="43"/>
      <c r="D65" s="43"/>
      <c r="E65" s="43"/>
      <c r="F65" s="43"/>
      <c r="G65" s="43"/>
      <c r="H65" s="43"/>
      <c r="I65" s="18"/>
      <c r="K65" s="44"/>
      <c r="L65" s="18"/>
      <c r="M65" s="18"/>
      <c r="N65" s="18"/>
      <c r="O65" s="18"/>
      <c r="P65" s="41" t="s">
        <v>36</v>
      </c>
      <c r="Q65" s="41"/>
      <c r="R65" s="41" t="s">
        <v>36</v>
      </c>
      <c r="S65" s="18"/>
    </row>
    <row r="66" spans="2:19" ht="12">
      <c r="B66" s="43"/>
      <c r="C66" s="43"/>
      <c r="D66" s="43"/>
      <c r="E66" s="43"/>
      <c r="F66" s="43"/>
      <c r="G66" s="43"/>
      <c r="H66" s="43"/>
      <c r="I66" s="18"/>
      <c r="K66" s="44"/>
      <c r="L66" s="18"/>
      <c r="M66" s="18"/>
      <c r="N66" s="46"/>
      <c r="O66" s="18"/>
      <c r="P66" s="41" t="s">
        <v>36</v>
      </c>
      <c r="Q66" s="41"/>
      <c r="R66" s="41" t="s">
        <v>36</v>
      </c>
      <c r="S66" s="18"/>
    </row>
    <row r="67" spans="2:19" ht="12">
      <c r="B67" s="43"/>
      <c r="C67" s="43"/>
      <c r="D67" s="43"/>
      <c r="E67" s="43"/>
      <c r="F67" s="43"/>
      <c r="G67" s="43"/>
      <c r="H67" s="43"/>
      <c r="I67" s="18"/>
      <c r="K67" s="44"/>
      <c r="L67" s="18"/>
      <c r="M67" s="18"/>
      <c r="N67" s="46"/>
      <c r="O67" s="18"/>
      <c r="P67" s="41" t="s">
        <v>36</v>
      </c>
      <c r="Q67" s="41"/>
      <c r="R67" s="41" t="s">
        <v>36</v>
      </c>
      <c r="S67" s="18"/>
    </row>
    <row r="68" spans="2:21" ht="12">
      <c r="B68" s="43"/>
      <c r="C68" s="43"/>
      <c r="D68" s="43"/>
      <c r="E68" s="43"/>
      <c r="F68" s="43"/>
      <c r="G68" s="43"/>
      <c r="H68" s="43"/>
      <c r="I68" s="18"/>
      <c r="K68" s="44"/>
      <c r="L68" s="18"/>
      <c r="M68" s="18"/>
      <c r="N68" s="46"/>
      <c r="O68" s="18"/>
      <c r="P68" s="41" t="s">
        <v>36</v>
      </c>
      <c r="Q68" s="41"/>
      <c r="R68" s="41" t="s">
        <v>36</v>
      </c>
      <c r="S68" s="18"/>
      <c r="T68" s="47"/>
      <c r="U68" s="47"/>
    </row>
    <row r="69" spans="2:21" ht="12">
      <c r="B69" s="43"/>
      <c r="C69" s="43"/>
      <c r="D69" s="43"/>
      <c r="E69" s="43"/>
      <c r="F69" s="43"/>
      <c r="G69" s="43"/>
      <c r="H69" s="43"/>
      <c r="I69" s="18"/>
      <c r="K69" s="44"/>
      <c r="L69" s="18"/>
      <c r="M69" s="18"/>
      <c r="N69" s="46"/>
      <c r="O69" s="18"/>
      <c r="P69" s="41" t="s">
        <v>36</v>
      </c>
      <c r="Q69" s="41"/>
      <c r="R69" s="41" t="s">
        <v>36</v>
      </c>
      <c r="S69" s="18"/>
      <c r="T69" s="47"/>
      <c r="U69" s="47"/>
    </row>
    <row r="70" spans="2:21" ht="12">
      <c r="B70" s="43"/>
      <c r="C70" s="43"/>
      <c r="D70" s="43"/>
      <c r="E70" s="43"/>
      <c r="F70" s="43"/>
      <c r="G70" s="43"/>
      <c r="H70" s="43"/>
      <c r="I70" s="18"/>
      <c r="K70" s="44"/>
      <c r="L70" s="18"/>
      <c r="M70" s="18"/>
      <c r="N70" s="46"/>
      <c r="O70" s="18"/>
      <c r="P70" s="41" t="s">
        <v>36</v>
      </c>
      <c r="Q70" s="41"/>
      <c r="R70" s="41" t="s">
        <v>36</v>
      </c>
      <c r="S70" s="18"/>
      <c r="T70" s="48"/>
      <c r="U70" s="48"/>
    </row>
    <row r="71" spans="2:21" ht="12">
      <c r="B71" s="43"/>
      <c r="C71" s="43"/>
      <c r="D71" s="43"/>
      <c r="E71" s="43"/>
      <c r="F71" s="43"/>
      <c r="G71" s="43"/>
      <c r="H71" s="43"/>
      <c r="I71" s="18"/>
      <c r="K71" s="44"/>
      <c r="L71" s="18"/>
      <c r="M71" s="18"/>
      <c r="N71" s="46"/>
      <c r="O71" s="18"/>
      <c r="P71" s="41" t="s">
        <v>36</v>
      </c>
      <c r="Q71" s="41"/>
      <c r="R71" s="41" t="s">
        <v>36</v>
      </c>
      <c r="S71" s="18"/>
      <c r="T71" s="49"/>
      <c r="U71" s="49"/>
    </row>
    <row r="72" spans="2:21" ht="12">
      <c r="B72" s="43"/>
      <c r="C72" s="43"/>
      <c r="D72" s="43"/>
      <c r="E72" s="43"/>
      <c r="F72" s="43"/>
      <c r="G72" s="43"/>
      <c r="H72" s="43"/>
      <c r="I72" s="18"/>
      <c r="K72" s="44"/>
      <c r="L72" s="18"/>
      <c r="M72" s="18"/>
      <c r="N72" s="46"/>
      <c r="O72" s="18"/>
      <c r="P72" s="41" t="s">
        <v>36</v>
      </c>
      <c r="Q72" s="41"/>
      <c r="R72" s="41" t="s">
        <v>36</v>
      </c>
      <c r="S72" s="18"/>
      <c r="T72" s="49"/>
      <c r="U72" s="49"/>
    </row>
    <row r="73" spans="2:21" ht="12">
      <c r="B73" s="43"/>
      <c r="C73" s="43"/>
      <c r="D73" s="43"/>
      <c r="E73" s="43"/>
      <c r="F73" s="43"/>
      <c r="G73" s="43"/>
      <c r="H73" s="43"/>
      <c r="I73" s="18"/>
      <c r="J73" s="18"/>
      <c r="K73" s="18"/>
      <c r="L73" s="18"/>
      <c r="M73" s="18"/>
      <c r="N73" s="46"/>
      <c r="O73" s="18"/>
      <c r="P73" s="41" t="s">
        <v>36</v>
      </c>
      <c r="Q73" s="41"/>
      <c r="R73" s="41" t="s">
        <v>36</v>
      </c>
      <c r="S73" s="18"/>
      <c r="T73" s="40"/>
      <c r="U73" s="40"/>
    </row>
    <row r="74" spans="2:18" ht="12">
      <c r="B74" s="43"/>
      <c r="C74" s="43"/>
      <c r="D74" s="43"/>
      <c r="E74" s="43"/>
      <c r="F74" s="43"/>
      <c r="G74" s="43"/>
      <c r="H74" s="43"/>
      <c r="I74" s="18"/>
      <c r="J74" s="18"/>
      <c r="K74" s="18"/>
      <c r="L74" s="18"/>
      <c r="M74" s="18"/>
      <c r="N74" s="46"/>
      <c r="O74" s="18"/>
      <c r="P74" s="41" t="s">
        <v>36</v>
      </c>
      <c r="Q74" s="41"/>
      <c r="R74" s="41" t="s">
        <v>36</v>
      </c>
    </row>
    <row r="75" spans="2:18" ht="12">
      <c r="B75" s="43"/>
      <c r="C75" s="43"/>
      <c r="D75" s="43"/>
      <c r="E75" s="43"/>
      <c r="F75" s="43"/>
      <c r="G75" s="43"/>
      <c r="H75" s="43"/>
      <c r="I75" s="18"/>
      <c r="J75" s="18"/>
      <c r="K75" s="18"/>
      <c r="L75" s="18"/>
      <c r="M75" s="50"/>
      <c r="N75" s="46"/>
      <c r="O75" s="18"/>
      <c r="P75" s="41" t="s">
        <v>36</v>
      </c>
      <c r="Q75" s="41"/>
      <c r="R75" s="41" t="s">
        <v>36</v>
      </c>
    </row>
    <row r="76" spans="2:18" ht="12">
      <c r="B76" s="43"/>
      <c r="C76" s="43"/>
      <c r="D76" s="43"/>
      <c r="E76" s="43"/>
      <c r="F76" s="43"/>
      <c r="G76" s="43"/>
      <c r="H76" s="43"/>
      <c r="I76" s="18"/>
      <c r="J76" s="18"/>
      <c r="K76" s="47"/>
      <c r="L76" s="47"/>
      <c r="M76" s="47"/>
      <c r="N76" s="18"/>
      <c r="O76" s="18"/>
      <c r="P76" s="41" t="s">
        <v>36</v>
      </c>
      <c r="Q76" s="41"/>
      <c r="R76" s="41" t="s">
        <v>36</v>
      </c>
    </row>
    <row r="77" spans="2:18" ht="12">
      <c r="B77" s="43"/>
      <c r="C77" s="43"/>
      <c r="D77" s="43"/>
      <c r="E77" s="43"/>
      <c r="F77" s="43"/>
      <c r="G77" s="43"/>
      <c r="H77" s="43"/>
      <c r="I77" s="18"/>
      <c r="J77" s="18"/>
      <c r="K77" s="18"/>
      <c r="L77" s="18"/>
      <c r="M77" s="18"/>
      <c r="N77" s="18"/>
      <c r="O77" s="18"/>
      <c r="P77" s="41" t="s">
        <v>36</v>
      </c>
      <c r="Q77" s="41"/>
      <c r="R77" s="41" t="s">
        <v>36</v>
      </c>
    </row>
    <row r="78" spans="2:18" ht="12">
      <c r="B78" s="43"/>
      <c r="C78" s="43"/>
      <c r="D78" s="43"/>
      <c r="E78" s="43"/>
      <c r="F78" s="43"/>
      <c r="G78" s="43"/>
      <c r="H78" s="43"/>
      <c r="I78" s="18"/>
      <c r="J78" s="18"/>
      <c r="K78" s="47"/>
      <c r="L78" s="47"/>
      <c r="M78" s="47"/>
      <c r="N78" s="18"/>
      <c r="O78" s="18"/>
      <c r="P78" s="41" t="s">
        <v>36</v>
      </c>
      <c r="Q78" s="41"/>
      <c r="R78" s="41" t="s">
        <v>36</v>
      </c>
    </row>
    <row r="79" spans="2:18" ht="12">
      <c r="B79" s="43"/>
      <c r="C79" s="43"/>
      <c r="D79" s="43"/>
      <c r="E79" s="43"/>
      <c r="F79" s="43"/>
      <c r="G79" s="43"/>
      <c r="H79" s="43"/>
      <c r="I79" s="18"/>
      <c r="J79" s="18"/>
      <c r="K79" s="18"/>
      <c r="L79" s="18"/>
      <c r="M79" s="18"/>
      <c r="N79" s="18"/>
      <c r="O79" s="18"/>
      <c r="P79" s="41" t="s">
        <v>36</v>
      </c>
      <c r="Q79" s="41"/>
      <c r="R79" s="41" t="s">
        <v>36</v>
      </c>
    </row>
    <row r="80" spans="1:18" ht="12">
      <c r="A80" s="51"/>
      <c r="B80" s="43"/>
      <c r="C80" s="43"/>
      <c r="D80" s="43"/>
      <c r="E80" s="43"/>
      <c r="F80" s="43"/>
      <c r="G80" s="43"/>
      <c r="H80" s="43"/>
      <c r="I80" s="18"/>
      <c r="J80" s="18"/>
      <c r="K80" s="47"/>
      <c r="L80" s="47"/>
      <c r="M80" s="47"/>
      <c r="N80" s="18"/>
      <c r="O80" s="18"/>
      <c r="P80" s="41" t="s">
        <v>36</v>
      </c>
      <c r="Q80" s="41"/>
      <c r="R80" s="41" t="s">
        <v>36</v>
      </c>
    </row>
    <row r="81" spans="1:18" ht="12">
      <c r="A81" s="52"/>
      <c r="B81" s="53"/>
      <c r="C81" s="53"/>
      <c r="D81" s="53"/>
      <c r="E81" s="53"/>
      <c r="F81" s="53"/>
      <c r="G81" s="53"/>
      <c r="H81" s="53"/>
      <c r="I81" s="18"/>
      <c r="J81" s="18"/>
      <c r="K81" s="18"/>
      <c r="L81" s="18"/>
      <c r="M81" s="18"/>
      <c r="N81" s="18"/>
      <c r="O81" s="54"/>
      <c r="P81" s="41" t="s">
        <v>36</v>
      </c>
      <c r="Q81" s="41"/>
      <c r="R81" s="41" t="s">
        <v>36</v>
      </c>
    </row>
    <row r="82" spans="1:15" ht="12">
      <c r="A82" s="55"/>
      <c r="B82" s="56"/>
      <c r="C82" s="56"/>
      <c r="D82" s="56"/>
      <c r="E82" s="56"/>
      <c r="F82" s="56"/>
      <c r="G82" s="56"/>
      <c r="H82" s="56"/>
      <c r="I82" s="56"/>
      <c r="J82" s="18"/>
      <c r="K82" s="47"/>
      <c r="L82" s="47"/>
      <c r="M82" s="47"/>
      <c r="N82" s="18"/>
      <c r="O82" s="56"/>
    </row>
  </sheetData>
  <sheetProtection/>
  <mergeCells count="6">
    <mergeCell ref="A2:M2"/>
    <mergeCell ref="B4:H4"/>
    <mergeCell ref="J4:N4"/>
    <mergeCell ref="P4:S4"/>
    <mergeCell ref="A1:M1"/>
    <mergeCell ref="A3:B3"/>
  </mergeCells>
  <printOptions/>
  <pageMargins left="0.7" right="0.7" top="1.25" bottom="0.75" header="0.3" footer="0.3"/>
  <pageSetup horizontalDpi="600" verticalDpi="600" orientation="landscape"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J1"/>
    </sheetView>
  </sheetViews>
  <sheetFormatPr defaultColWidth="9.140625" defaultRowHeight="12.75"/>
  <cols>
    <col min="1" max="16384" width="8.8515625" style="79" customWidth="1"/>
  </cols>
  <sheetData>
    <row r="1" spans="1:10" ht="29.25" customHeight="1">
      <c r="A1" s="127" t="s">
        <v>207</v>
      </c>
      <c r="B1" s="127"/>
      <c r="C1" s="127"/>
      <c r="D1" s="127"/>
      <c r="E1" s="127"/>
      <c r="F1" s="127"/>
      <c r="G1" s="127"/>
      <c r="H1" s="127"/>
      <c r="I1" s="127"/>
      <c r="J1" s="127"/>
    </row>
    <row r="2" spans="1:7" ht="14.25">
      <c r="A2" s="78" t="s">
        <v>206</v>
      </c>
      <c r="B2" s="78"/>
      <c r="C2" s="78"/>
      <c r="D2" s="78"/>
      <c r="E2" s="78"/>
      <c r="F2" s="78"/>
      <c r="G2" s="78"/>
    </row>
    <row r="3" spans="1:7" ht="14.25">
      <c r="A3" s="78"/>
      <c r="B3" s="78"/>
      <c r="C3" s="78"/>
      <c r="D3" s="78"/>
      <c r="E3" s="78"/>
      <c r="F3" s="78"/>
      <c r="G3" s="78"/>
    </row>
    <row r="4" spans="1:7" ht="14.25">
      <c r="A4" s="126" t="s">
        <v>199</v>
      </c>
      <c r="B4" s="126"/>
      <c r="C4" s="126"/>
      <c r="D4" s="126"/>
      <c r="E4" s="126"/>
      <c r="F4" s="126"/>
      <c r="G4" s="126"/>
    </row>
    <row r="5" spans="1:7" ht="28.5">
      <c r="A5" s="100" t="s">
        <v>2</v>
      </c>
      <c r="B5" s="100" t="s">
        <v>200</v>
      </c>
      <c r="C5" s="100" t="s">
        <v>201</v>
      </c>
      <c r="D5" s="100" t="s">
        <v>202</v>
      </c>
      <c r="E5" s="100" t="s">
        <v>203</v>
      </c>
      <c r="F5" s="100" t="s">
        <v>204</v>
      </c>
      <c r="G5" s="100" t="s">
        <v>205</v>
      </c>
    </row>
    <row r="6" spans="1:7" ht="14.25">
      <c r="A6" s="80">
        <v>1967</v>
      </c>
      <c r="B6" s="81">
        <v>9755</v>
      </c>
      <c r="C6" s="81">
        <v>27031</v>
      </c>
      <c r="D6" s="81">
        <v>43158</v>
      </c>
      <c r="E6" s="81">
        <v>60384</v>
      </c>
      <c r="F6" s="81">
        <v>108669</v>
      </c>
      <c r="G6" s="81">
        <v>171414</v>
      </c>
    </row>
    <row r="7" spans="1:7" ht="14.25">
      <c r="A7" s="80">
        <v>1968</v>
      </c>
      <c r="B7" s="81">
        <v>10595</v>
      </c>
      <c r="C7" s="81">
        <v>28415</v>
      </c>
      <c r="D7" s="81">
        <v>45065</v>
      </c>
      <c r="E7" s="81">
        <v>62864</v>
      </c>
      <c r="F7" s="81">
        <v>109235</v>
      </c>
      <c r="G7" s="81">
        <v>167009</v>
      </c>
    </row>
    <row r="8" spans="1:7" ht="14.25">
      <c r="A8" s="80">
        <v>1969</v>
      </c>
      <c r="B8" s="81">
        <v>10852</v>
      </c>
      <c r="C8" s="81">
        <v>29301</v>
      </c>
      <c r="D8" s="81">
        <v>46821</v>
      </c>
      <c r="E8" s="81">
        <v>65581</v>
      </c>
      <c r="F8" s="81">
        <v>115270</v>
      </c>
      <c r="G8" s="81">
        <v>177425</v>
      </c>
    </row>
    <row r="9" spans="1:7" ht="14.25">
      <c r="A9" s="80">
        <v>1970</v>
      </c>
      <c r="B9" s="81">
        <v>10663</v>
      </c>
      <c r="C9" s="81">
        <v>28888</v>
      </c>
      <c r="D9" s="81">
        <v>46519</v>
      </c>
      <c r="E9" s="81">
        <v>65571</v>
      </c>
      <c r="F9" s="81">
        <v>116085</v>
      </c>
      <c r="G9" s="81">
        <v>178177</v>
      </c>
    </row>
    <row r="10" spans="1:7" ht="14.25">
      <c r="A10" s="80">
        <v>1971</v>
      </c>
      <c r="B10" s="81">
        <v>10730</v>
      </c>
      <c r="C10" s="81">
        <v>28360</v>
      </c>
      <c r="D10" s="81">
        <v>45978</v>
      </c>
      <c r="E10" s="81">
        <v>65368</v>
      </c>
      <c r="F10" s="81">
        <v>115825</v>
      </c>
      <c r="G10" s="81">
        <v>177656</v>
      </c>
    </row>
    <row r="11" spans="1:7" ht="14.25">
      <c r="A11" s="80">
        <v>1972</v>
      </c>
      <c r="B11" s="81">
        <v>11369</v>
      </c>
      <c r="C11" s="81">
        <v>29366</v>
      </c>
      <c r="D11" s="81">
        <v>47925</v>
      </c>
      <c r="E11" s="81">
        <v>68802</v>
      </c>
      <c r="F11" s="81">
        <v>123520</v>
      </c>
      <c r="G11" s="81">
        <v>191450</v>
      </c>
    </row>
    <row r="12" spans="1:7" ht="14.25">
      <c r="A12" s="80">
        <v>1973</v>
      </c>
      <c r="B12" s="81">
        <v>11899</v>
      </c>
      <c r="C12" s="81">
        <v>29917</v>
      </c>
      <c r="D12" s="81">
        <v>49072</v>
      </c>
      <c r="E12" s="81">
        <v>70592</v>
      </c>
      <c r="F12" s="81">
        <v>126309</v>
      </c>
      <c r="G12" s="81">
        <v>194555</v>
      </c>
    </row>
    <row r="13" spans="1:7" ht="14.25">
      <c r="A13" s="80">
        <v>1974</v>
      </c>
      <c r="B13" s="81">
        <v>11855</v>
      </c>
      <c r="C13" s="81">
        <v>29466</v>
      </c>
      <c r="D13" s="81">
        <v>47491</v>
      </c>
      <c r="E13" s="81">
        <v>68586</v>
      </c>
      <c r="F13" s="81">
        <v>121518</v>
      </c>
      <c r="G13" s="81">
        <v>184706</v>
      </c>
    </row>
    <row r="14" spans="1:7" ht="14.25">
      <c r="A14" s="80">
        <v>1975</v>
      </c>
      <c r="B14" s="81">
        <v>11453</v>
      </c>
      <c r="C14" s="81">
        <v>28131</v>
      </c>
      <c r="D14" s="81">
        <v>46155</v>
      </c>
      <c r="E14" s="81">
        <v>67064</v>
      </c>
      <c r="F14" s="81">
        <v>118407</v>
      </c>
      <c r="G14" s="81">
        <v>179688</v>
      </c>
    </row>
    <row r="15" spans="1:7" ht="14.25">
      <c r="A15" s="80">
        <v>1976</v>
      </c>
      <c r="B15" s="81">
        <v>11735</v>
      </c>
      <c r="C15" s="81">
        <v>28728</v>
      </c>
      <c r="D15" s="81">
        <v>47244</v>
      </c>
      <c r="E15" s="81">
        <v>68608</v>
      </c>
      <c r="F15" s="81">
        <v>121423</v>
      </c>
      <c r="G15" s="81">
        <v>185011</v>
      </c>
    </row>
    <row r="16" spans="1:7" ht="14.25">
      <c r="A16" s="80">
        <v>1977</v>
      </c>
      <c r="B16" s="81">
        <v>11678</v>
      </c>
      <c r="C16" s="81">
        <v>28743</v>
      </c>
      <c r="D16" s="81">
        <v>47549</v>
      </c>
      <c r="E16" s="81">
        <v>69667</v>
      </c>
      <c r="F16" s="81">
        <v>124233</v>
      </c>
      <c r="G16" s="81">
        <v>190054</v>
      </c>
    </row>
    <row r="17" spans="1:7" ht="14.25">
      <c r="A17" s="80">
        <v>1978</v>
      </c>
      <c r="B17" s="81">
        <v>12076</v>
      </c>
      <c r="C17" s="81">
        <v>29656</v>
      </c>
      <c r="D17" s="81">
        <v>48966</v>
      </c>
      <c r="E17" s="81">
        <v>71728</v>
      </c>
      <c r="F17" s="81">
        <v>128061</v>
      </c>
      <c r="G17" s="81">
        <v>194923</v>
      </c>
    </row>
    <row r="18" spans="1:7" ht="14.25">
      <c r="A18" s="80">
        <v>1979</v>
      </c>
      <c r="B18" s="81">
        <v>11980</v>
      </c>
      <c r="C18" s="81">
        <v>29797</v>
      </c>
      <c r="D18" s="81">
        <v>49127</v>
      </c>
      <c r="E18" s="81">
        <v>72092</v>
      </c>
      <c r="F18" s="81">
        <v>129380</v>
      </c>
      <c r="G18" s="81">
        <v>197318</v>
      </c>
    </row>
    <row r="19" spans="1:7" ht="14.25">
      <c r="A19" s="80">
        <v>1980</v>
      </c>
      <c r="B19" s="81">
        <v>11601</v>
      </c>
      <c r="C19" s="81">
        <v>28873</v>
      </c>
      <c r="D19" s="81">
        <v>47645</v>
      </c>
      <c r="E19" s="81">
        <v>70192</v>
      </c>
      <c r="F19" s="81">
        <v>125150</v>
      </c>
      <c r="G19" s="81">
        <v>187023</v>
      </c>
    </row>
    <row r="20" spans="1:7" ht="14.25">
      <c r="A20" s="80">
        <v>1981</v>
      </c>
      <c r="B20" s="81">
        <v>11311</v>
      </c>
      <c r="C20" s="81">
        <v>28174</v>
      </c>
      <c r="D20" s="81">
        <v>46673</v>
      </c>
      <c r="E20" s="81">
        <v>69572</v>
      </c>
      <c r="F20" s="81">
        <v>124277</v>
      </c>
      <c r="G20" s="81">
        <v>184674</v>
      </c>
    </row>
    <row r="21" spans="1:7" ht="14.25">
      <c r="A21" s="80">
        <v>1982</v>
      </c>
      <c r="B21" s="81">
        <v>11101</v>
      </c>
      <c r="C21" s="81">
        <v>28094</v>
      </c>
      <c r="D21" s="81">
        <v>46503</v>
      </c>
      <c r="E21" s="81">
        <v>69162</v>
      </c>
      <c r="F21" s="81">
        <v>126849</v>
      </c>
      <c r="G21" s="81">
        <v>191671</v>
      </c>
    </row>
    <row r="22" spans="1:7" ht="14.25">
      <c r="A22" s="80">
        <v>1983</v>
      </c>
      <c r="B22" s="81">
        <v>11232</v>
      </c>
      <c r="C22" s="81">
        <v>28216</v>
      </c>
      <c r="D22" s="81">
        <v>46649</v>
      </c>
      <c r="E22" s="81">
        <v>70002</v>
      </c>
      <c r="F22" s="81">
        <v>128525</v>
      </c>
      <c r="G22" s="81">
        <v>194187</v>
      </c>
    </row>
    <row r="23" spans="1:7" ht="14.25">
      <c r="A23" s="80">
        <v>1984</v>
      </c>
      <c r="B23" s="81">
        <v>11608</v>
      </c>
      <c r="C23" s="81">
        <v>28913</v>
      </c>
      <c r="D23" s="81">
        <v>47915</v>
      </c>
      <c r="E23" s="81">
        <v>72145</v>
      </c>
      <c r="F23" s="81">
        <v>132656</v>
      </c>
      <c r="G23" s="81">
        <v>200250</v>
      </c>
    </row>
    <row r="24" spans="1:7" ht="14.25">
      <c r="A24" s="80">
        <v>1985</v>
      </c>
      <c r="B24" s="81">
        <v>11591</v>
      </c>
      <c r="C24" s="81">
        <v>29372</v>
      </c>
      <c r="D24" s="81">
        <v>48755</v>
      </c>
      <c r="E24" s="81">
        <v>73337</v>
      </c>
      <c r="F24" s="81">
        <v>136992</v>
      </c>
      <c r="G24" s="81">
        <v>211317</v>
      </c>
    </row>
    <row r="25" spans="1:7" ht="14.25">
      <c r="A25" s="80">
        <v>1986</v>
      </c>
      <c r="B25" s="81">
        <v>11710</v>
      </c>
      <c r="C25" s="81">
        <v>30119</v>
      </c>
      <c r="D25" s="81">
        <v>50402</v>
      </c>
      <c r="E25" s="81">
        <v>75929</v>
      </c>
      <c r="F25" s="81">
        <v>143716</v>
      </c>
      <c r="G25" s="81">
        <v>225141</v>
      </c>
    </row>
    <row r="26" spans="1:7" ht="14.25">
      <c r="A26" s="80">
        <v>1987</v>
      </c>
      <c r="B26" s="81">
        <v>12028</v>
      </c>
      <c r="C26" s="81">
        <v>30570</v>
      </c>
      <c r="D26" s="81">
        <v>51109</v>
      </c>
      <c r="E26" s="81">
        <v>77254</v>
      </c>
      <c r="F26" s="81">
        <v>146916</v>
      </c>
      <c r="G26" s="81">
        <v>231467</v>
      </c>
    </row>
    <row r="27" spans="1:7" ht="14.25">
      <c r="A27" s="80">
        <v>1988</v>
      </c>
      <c r="B27" s="81">
        <v>12232</v>
      </c>
      <c r="C27" s="81">
        <v>30875</v>
      </c>
      <c r="D27" s="81">
        <v>51639</v>
      </c>
      <c r="E27" s="81">
        <v>78059</v>
      </c>
      <c r="F27" s="81">
        <v>149024</v>
      </c>
      <c r="G27" s="81">
        <v>235033</v>
      </c>
    </row>
    <row r="28" spans="1:7" ht="14.25">
      <c r="A28" s="80">
        <v>1989</v>
      </c>
      <c r="B28" s="81">
        <v>12686</v>
      </c>
      <c r="C28" s="81">
        <v>31564</v>
      </c>
      <c r="D28" s="81">
        <v>52467</v>
      </c>
      <c r="E28" s="81">
        <v>79363</v>
      </c>
      <c r="F28" s="81">
        <v>155140</v>
      </c>
      <c r="G28" s="81">
        <v>250653</v>
      </c>
    </row>
    <row r="29" spans="1:7" ht="14.25">
      <c r="A29" s="80">
        <v>1990</v>
      </c>
      <c r="B29" s="81">
        <v>12381</v>
      </c>
      <c r="C29" s="81">
        <v>31152</v>
      </c>
      <c r="D29" s="81">
        <v>51455</v>
      </c>
      <c r="E29" s="81">
        <v>77579</v>
      </c>
      <c r="F29" s="81">
        <v>150553</v>
      </c>
      <c r="G29" s="81">
        <v>239739</v>
      </c>
    </row>
    <row r="30" spans="1:7" ht="14.25">
      <c r="A30" s="80">
        <v>1991</v>
      </c>
      <c r="B30" s="81">
        <v>12053</v>
      </c>
      <c r="C30" s="81">
        <v>30274</v>
      </c>
      <c r="D30" s="81">
        <v>50286</v>
      </c>
      <c r="E30" s="81">
        <v>76655</v>
      </c>
      <c r="F30" s="81">
        <v>146994</v>
      </c>
      <c r="G30" s="81">
        <v>229395</v>
      </c>
    </row>
    <row r="31" spans="1:7" ht="14.25">
      <c r="A31" s="80">
        <v>1992</v>
      </c>
      <c r="B31" s="81">
        <v>11804</v>
      </c>
      <c r="C31" s="81">
        <v>29575</v>
      </c>
      <c r="D31" s="81">
        <v>49827</v>
      </c>
      <c r="E31" s="81">
        <v>76490</v>
      </c>
      <c r="F31" s="81">
        <v>148211</v>
      </c>
      <c r="G31" s="81">
        <v>235237</v>
      </c>
    </row>
    <row r="32" spans="1:7" ht="14.25">
      <c r="A32" s="80">
        <v>1993</v>
      </c>
      <c r="B32" s="81">
        <v>11682</v>
      </c>
      <c r="C32" s="81">
        <v>29616</v>
      </c>
      <c r="D32" s="81">
        <v>49644</v>
      </c>
      <c r="E32" s="81">
        <v>77149</v>
      </c>
      <c r="F32" s="81">
        <v>160736</v>
      </c>
      <c r="G32" s="81">
        <v>275877</v>
      </c>
    </row>
    <row r="33" spans="1:7" ht="14.25">
      <c r="A33" s="80">
        <v>1994</v>
      </c>
      <c r="B33" s="81">
        <v>11989</v>
      </c>
      <c r="C33" s="81">
        <v>29879</v>
      </c>
      <c r="D33" s="81">
        <v>50336</v>
      </c>
      <c r="E33" s="81">
        <v>78328</v>
      </c>
      <c r="F33" s="81">
        <v>164670</v>
      </c>
      <c r="G33" s="81">
        <v>284504</v>
      </c>
    </row>
    <row r="34" spans="1:7" ht="14.25">
      <c r="A34" s="80">
        <v>1995</v>
      </c>
      <c r="B34" s="81">
        <v>12666</v>
      </c>
      <c r="C34" s="81">
        <v>30958</v>
      </c>
      <c r="D34" s="81">
        <v>51764</v>
      </c>
      <c r="E34" s="81">
        <v>79574</v>
      </c>
      <c r="F34" s="81">
        <v>166058</v>
      </c>
      <c r="G34" s="81">
        <v>286593</v>
      </c>
    </row>
    <row r="35" spans="1:7" ht="14.25">
      <c r="A35" s="80">
        <v>1996</v>
      </c>
      <c r="B35" s="81">
        <v>12707</v>
      </c>
      <c r="C35" s="81">
        <v>31190</v>
      </c>
      <c r="D35" s="81">
        <v>52462</v>
      </c>
      <c r="E35" s="81">
        <v>81196</v>
      </c>
      <c r="F35" s="81">
        <v>170775</v>
      </c>
      <c r="G35" s="81">
        <v>297483</v>
      </c>
    </row>
    <row r="36" spans="1:7" ht="14.25">
      <c r="A36" s="80">
        <v>1997</v>
      </c>
      <c r="B36" s="81">
        <v>12791</v>
      </c>
      <c r="C36" s="81">
        <v>31978</v>
      </c>
      <c r="D36" s="81">
        <v>53799</v>
      </c>
      <c r="E36" s="81">
        <v>83328</v>
      </c>
      <c r="F36" s="81">
        <v>177654</v>
      </c>
      <c r="G36" s="81">
        <v>311763</v>
      </c>
    </row>
    <row r="37" spans="1:7" ht="14.25">
      <c r="A37" s="80">
        <v>1998</v>
      </c>
      <c r="B37" s="81">
        <v>13163</v>
      </c>
      <c r="C37" s="81">
        <v>33237</v>
      </c>
      <c r="D37" s="81">
        <v>55614</v>
      </c>
      <c r="E37" s="81">
        <v>86011</v>
      </c>
      <c r="F37" s="81">
        <v>182010</v>
      </c>
      <c r="G37" s="81">
        <v>317243</v>
      </c>
    </row>
    <row r="38" spans="1:7" ht="14.25">
      <c r="A38" s="80">
        <v>1999</v>
      </c>
      <c r="B38" s="81">
        <v>13861</v>
      </c>
      <c r="C38" s="81">
        <v>34036</v>
      </c>
      <c r="D38" s="81">
        <v>56970</v>
      </c>
      <c r="E38" s="81">
        <v>88667</v>
      </c>
      <c r="F38" s="81">
        <v>189084</v>
      </c>
      <c r="G38" s="81">
        <v>328647</v>
      </c>
    </row>
    <row r="39" spans="1:7" ht="14.25">
      <c r="A39" s="80">
        <v>2000</v>
      </c>
      <c r="B39" s="81">
        <v>13739</v>
      </c>
      <c r="C39" s="81">
        <v>34306</v>
      </c>
      <c r="D39" s="81">
        <v>57129</v>
      </c>
      <c r="E39" s="81">
        <v>88810</v>
      </c>
      <c r="F39" s="81">
        <v>192449</v>
      </c>
      <c r="G39" s="81">
        <v>341423</v>
      </c>
    </row>
    <row r="40" spans="1:7" ht="14.25">
      <c r="A40" s="80">
        <v>2001</v>
      </c>
      <c r="B40" s="81">
        <v>13336</v>
      </c>
      <c r="C40" s="81">
        <v>33510</v>
      </c>
      <c r="D40" s="81">
        <v>56090</v>
      </c>
      <c r="E40" s="81">
        <v>87944</v>
      </c>
      <c r="F40" s="81">
        <v>192063</v>
      </c>
      <c r="G40" s="81">
        <v>342711</v>
      </c>
    </row>
    <row r="41" spans="1:7" ht="14.25">
      <c r="A41" s="80">
        <v>2002</v>
      </c>
      <c r="B41" s="81">
        <v>12936</v>
      </c>
      <c r="C41" s="81">
        <v>32889</v>
      </c>
      <c r="D41" s="81">
        <v>55422</v>
      </c>
      <c r="E41" s="81">
        <v>87178</v>
      </c>
      <c r="F41" s="81">
        <v>186126</v>
      </c>
      <c r="G41" s="81">
        <v>325020</v>
      </c>
    </row>
    <row r="42" spans="1:7" ht="14.25">
      <c r="A42" s="80">
        <v>2003</v>
      </c>
      <c r="B42" s="81">
        <v>12661</v>
      </c>
      <c r="C42" s="81">
        <v>32522</v>
      </c>
      <c r="D42" s="81">
        <v>55207</v>
      </c>
      <c r="E42" s="81">
        <v>87386</v>
      </c>
      <c r="F42" s="81">
        <v>186284</v>
      </c>
      <c r="G42" s="81">
        <v>320744</v>
      </c>
    </row>
    <row r="43" spans="1:7" ht="14.25">
      <c r="A43" s="80">
        <v>2004</v>
      </c>
      <c r="B43" s="81">
        <v>12633</v>
      </c>
      <c r="C43" s="81">
        <v>32326</v>
      </c>
      <c r="D43" s="81">
        <v>54769</v>
      </c>
      <c r="E43" s="81">
        <v>86359</v>
      </c>
      <c r="F43" s="81">
        <v>186758</v>
      </c>
      <c r="G43" s="81">
        <v>325447</v>
      </c>
    </row>
    <row r="44" spans="1:7" ht="14.25">
      <c r="A44" s="80">
        <v>2005</v>
      </c>
      <c r="B44" s="81">
        <v>12714</v>
      </c>
      <c r="C44" s="81">
        <v>32644</v>
      </c>
      <c r="D44" s="81">
        <v>55248</v>
      </c>
      <c r="E44" s="81">
        <v>86898</v>
      </c>
      <c r="F44" s="81">
        <v>190420</v>
      </c>
      <c r="G44" s="81">
        <v>335484</v>
      </c>
    </row>
    <row r="45" spans="1:7" ht="14.25">
      <c r="A45" s="80">
        <v>2006</v>
      </c>
      <c r="B45" s="81">
        <v>13115</v>
      </c>
      <c r="C45" s="81">
        <v>33248</v>
      </c>
      <c r="D45" s="81">
        <v>55714</v>
      </c>
      <c r="E45" s="81">
        <v>88187</v>
      </c>
      <c r="F45" s="81">
        <v>194296</v>
      </c>
      <c r="G45" s="81">
        <v>343608</v>
      </c>
    </row>
    <row r="46" spans="1:7" ht="14.25">
      <c r="A46" s="80">
        <v>2007</v>
      </c>
      <c r="B46" s="81">
        <v>12978</v>
      </c>
      <c r="C46" s="81">
        <v>33077</v>
      </c>
      <c r="D46" s="81">
        <v>56138</v>
      </c>
      <c r="E46" s="81">
        <v>88880</v>
      </c>
      <c r="F46" s="81">
        <v>188712</v>
      </c>
      <c r="G46" s="81">
        <v>322654</v>
      </c>
    </row>
    <row r="47" spans="1:7" ht="14.25">
      <c r="A47" s="80">
        <v>2008</v>
      </c>
      <c r="B47" s="81">
        <v>12611</v>
      </c>
      <c r="C47" s="81">
        <v>31934</v>
      </c>
      <c r="D47" s="81">
        <v>54238</v>
      </c>
      <c r="E47" s="81">
        <v>86293</v>
      </c>
      <c r="F47" s="81">
        <v>185068</v>
      </c>
      <c r="G47" s="81">
        <v>318849</v>
      </c>
    </row>
    <row r="48" spans="1:7" ht="14.25">
      <c r="A48" s="80">
        <v>2009</v>
      </c>
      <c r="B48" s="81">
        <v>12546</v>
      </c>
      <c r="C48" s="81">
        <v>31774</v>
      </c>
      <c r="D48" s="81">
        <v>53796</v>
      </c>
      <c r="E48" s="81">
        <v>85464</v>
      </c>
      <c r="F48" s="81">
        <v>185542</v>
      </c>
      <c r="G48" s="81">
        <v>320801</v>
      </c>
    </row>
    <row r="49" spans="1:7" ht="14.25">
      <c r="A49" s="80">
        <v>2010</v>
      </c>
      <c r="B49" s="81">
        <v>11746</v>
      </c>
      <c r="C49" s="81">
        <v>30484</v>
      </c>
      <c r="D49" s="81">
        <v>52530</v>
      </c>
      <c r="E49" s="81">
        <v>84272</v>
      </c>
      <c r="F49" s="81">
        <v>180977</v>
      </c>
      <c r="G49" s="81">
        <v>306844</v>
      </c>
    </row>
    <row r="50" spans="1:7" ht="14.25">
      <c r="A50" s="80">
        <v>2011</v>
      </c>
      <c r="B50" s="81">
        <v>11640</v>
      </c>
      <c r="C50" s="81">
        <v>30247</v>
      </c>
      <c r="D50" s="81">
        <v>51623</v>
      </c>
      <c r="E50" s="81">
        <v>82941</v>
      </c>
      <c r="F50" s="81">
        <v>184380</v>
      </c>
      <c r="G50" s="81">
        <v>322571</v>
      </c>
    </row>
    <row r="51" spans="1:7" ht="14.25">
      <c r="A51" s="80">
        <v>2012</v>
      </c>
      <c r="B51" s="81">
        <v>11657</v>
      </c>
      <c r="C51" s="81">
        <v>30127</v>
      </c>
      <c r="D51" s="81">
        <v>51923</v>
      </c>
      <c r="E51" s="81">
        <v>83291</v>
      </c>
      <c r="F51" s="81">
        <v>184548</v>
      </c>
      <c r="G51" s="81">
        <v>322674</v>
      </c>
    </row>
    <row r="52" spans="1:7" ht="14.25">
      <c r="A52" s="80">
        <v>2013</v>
      </c>
      <c r="B52" s="81">
        <v>11651</v>
      </c>
      <c r="C52" s="81">
        <v>30509</v>
      </c>
      <c r="D52" s="81">
        <v>52322</v>
      </c>
      <c r="E52" s="81">
        <v>83519</v>
      </c>
      <c r="F52" s="81">
        <v>185206</v>
      </c>
      <c r="G52" s="81">
        <v>322343</v>
      </c>
    </row>
  </sheetData>
  <sheetProtection/>
  <mergeCells count="2">
    <mergeCell ref="A4:G4"/>
    <mergeCell ref="A1:J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JDA</dc:creator>
  <cp:keywords/>
  <dc:description/>
  <cp:lastModifiedBy>JDA</cp:lastModifiedBy>
  <dcterms:created xsi:type="dcterms:W3CDTF">2014-09-12T21:56:09Z</dcterms:created>
  <dcterms:modified xsi:type="dcterms:W3CDTF">2014-09-26T15:06:08Z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