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65526" windowWidth="12120" windowHeight="10150" tabRatio="152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<sst xmlns="http://schemas.openxmlformats.org/spreadsheetml/2006/main" count="17" uniqueCount="17">
  <si>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Years</t>
  </si>
  <si>
    <t>Survivorship</t>
  </si>
  <si>
    <t>Assumptions:</t>
  </si>
  <si>
    <t>Calculated by Just Facts</t>
  </si>
  <si>
    <t>Probability of dying by drug overdose over life (%)</t>
  </si>
  <si>
    <t>Probability of dying by drug overdose over life (one in …)</t>
  </si>
  <si>
    <t>1. All drug overdose deaths happen at the end of the year.</t>
  </si>
  <si>
    <t>2. Drug overdose deaths consistent every year.</t>
  </si>
  <si>
    <t>Note:</t>
  </si>
  <si>
    <t>NOTE: The methodology above was developed by a licensed actuary, who double checked its accuracy by using a more sophisticated methodology that yielded the same result. These results were then checked by a PhD. mathematician.</t>
  </si>
  <si>
    <t>Report: “Drug Overdose Deaths in the U.S. Top 100,000 Annually.” U.S. Centers for Disease Control and Prevention, November 17, 2021. https://www.cdc.gov/nchs/pressroom/nchs_press_releases/2021/20211117.htm</t>
  </si>
  <si>
    <t>“Provisional data from CDC’s National Center for Health Statistics indicate that there were an estimated 100,306 drug overdose deaths in the United States during 12-month period ending in April 2021, an increase of 28.5% from the 78,056 deaths during the same period the year before.”</t>
  </si>
  <si>
    <t>Webpage: “U.S. and World Population Clock.” U.S. Census Bureau, December 20, 2021. https://www.census.gov/popclock/</t>
  </si>
  <si>
    <t>“The United States population on October 31, 2021 was: 332,889,844 ”</t>
  </si>
  <si>
    <t>Report: “Provisional Life Expectancy Estimates for 2020.” By Elizabeth Arias and others. U.S. Department of Health and Human Services, Centers for Disease Control and Prevention, July 2021. https://www.cdc.gov/nchs/data/vsrr/vsrr015-508.pdf</t>
  </si>
  <si>
    <t>Pages 1–2: “In 2020, life expectancy at birth for the total U.S. population was 77.3 years, declining by 1.5 years from 78.8 in 2019 (8).”</t>
  </si>
  <si>
    <t>Drug Overdose Death Rate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</si>
</sst>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"/>
    <numFmt numFmtId="169" formatCode="0.000"/>
    <numFmt numFmtId="170" formatCode="0.0000"/>
    <numFmt numFmtId="171" formatCode="0.00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0.000000%"/>
    <numFmt numFmtId="177" formatCode="0.0000000%"/>
    <numFmt numFmtId="178" formatCode="0.0000000"/>
    <numFmt numFmtId="179" formatCode="0.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0" fontId="42" fillId="0" borderId="0" xfId="59" applyNumberFormat="1" applyFont="1" applyAlignment="1">
      <alignment horizontal="center"/>
    </xf>
    <xf numFmtId="10" fontId="42" fillId="0" borderId="0" xfId="59" applyNumberFormat="1" applyFont="1" applyAlignment="1">
      <alignment/>
    </xf>
    <xf numFmtId="0" fontId="23" fillId="0" borderId="0" xfId="0" applyFont="1" applyAlignment="1">
      <alignment/>
    </xf>
    <xf numFmtId="165" fontId="23" fillId="0" borderId="0" xfId="59" applyNumberFormat="1" applyFont="1" applyAlignment="1">
      <alignment/>
    </xf>
    <xf numFmtId="0" fontId="22" fillId="0" borderId="0" xfId="0" applyFont="1" applyFill="1" applyAlignment="1">
      <alignment/>
    </xf>
    <xf numFmtId="0" fontId="42" fillId="0" borderId="0" xfId="0" applyFont="1" applyFill="1" applyAlignment="1">
      <alignment/>
    </xf>
    <xf numFmtId="10" fontId="42" fillId="0" borderId="0" xfId="59" applyNumberFormat="1" applyFont="1" applyFill="1" applyAlignment="1">
      <alignment/>
    </xf>
    <xf numFmtId="0" fontId="42" fillId="0" borderId="0" xfId="0" applyFont="1" applyAlignment="1">
      <alignment/>
    </xf>
    <xf numFmtId="10" fontId="42" fillId="32" borderId="0" xfId="59" applyNumberFormat="1" applyFont="1" applyFill="1" applyAlignment="1">
      <alignment horizontal="center"/>
    </xf>
    <xf numFmtId="10" fontId="42" fillId="32" borderId="0" xfId="59" applyNumberFormat="1" applyFont="1" applyFill="1" applyAlignment="1">
      <alignment horizontal="center" vertical="center"/>
    </xf>
    <xf numFmtId="1" fontId="42" fillId="32" borderId="0" xfId="59" applyNumberFormat="1" applyFont="1" applyFill="1" applyAlignment="1">
      <alignment horizontal="center" vertical="center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/>
    </xf>
    <xf numFmtId="0" fontId="42" fillId="32" borderId="0" xfId="0" applyFont="1" applyFill="1" applyAlignment="1">
      <alignment horizontal="center" vertical="top"/>
    </xf>
    <xf numFmtId="3" fontId="42" fillId="0" borderId="0" xfId="0" applyNumberFormat="1" applyFont="1" applyAlignment="1">
      <alignment horizontal="center" vertical="center" wrapText="1"/>
    </xf>
    <xf numFmtId="3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42" fillId="32" borderId="0" xfId="0" applyFont="1" applyFill="1" applyAlignment="1">
      <alignment horizontal="left" vertical="top"/>
    </xf>
    <xf numFmtId="0" fontId="2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justfacts.com/" TargetMode="External" /><Relationship Id="rId3" Type="http://schemas.openxmlformats.org/officeDocument/2006/relationships/hyperlink" Target="https://www.justfact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714375</xdr:colOff>
      <xdr:row>0</xdr:row>
      <xdr:rowOff>1076325</xdr:rowOff>
    </xdr:to>
    <xdr:pic>
      <xdr:nvPicPr>
        <xdr:cNvPr id="1" name="Picture 3" descr="header-excel - Cop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438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1">
      <selection activeCell="O176" sqref="O176"/>
    </sheetView>
  </sheetViews>
  <sheetFormatPr defaultColWidth="9.140625" defaultRowHeight="12.75"/>
  <cols>
    <col min="1" max="2" width="13.8515625" style="17" customWidth="1"/>
    <col min="3" max="3" width="10.8515625" style="17" customWidth="1"/>
    <col min="4" max="9" width="11.140625" style="17" customWidth="1"/>
    <col min="10" max="10" width="14.57421875" style="17" customWidth="1"/>
    <col min="11" max="16384" width="9.140625" style="17" customWidth="1"/>
  </cols>
  <sheetData>
    <row r="1" spans="1:10" ht="98.25" customHeight="1">
      <c r="A1" s="22"/>
      <c r="B1" s="22"/>
      <c r="C1" s="22"/>
      <c r="D1" s="22"/>
      <c r="E1" s="22"/>
      <c r="F1" s="22"/>
      <c r="G1" s="22"/>
      <c r="H1" s="22"/>
      <c r="I1" s="22"/>
      <c r="J1" s="22"/>
    </row>
    <row r="3" spans="1:10" ht="30" customHeight="1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44.25" customHeight="1">
      <c r="A4" s="23" t="s">
        <v>11</v>
      </c>
      <c r="B4" s="23"/>
      <c r="C4" s="23"/>
      <c r="D4" s="23"/>
      <c r="E4" s="23"/>
      <c r="F4" s="23"/>
      <c r="G4" s="23"/>
      <c r="H4" s="23"/>
      <c r="I4" s="23"/>
      <c r="J4" s="19">
        <v>100306</v>
      </c>
    </row>
    <row r="5" spans="1:10" ht="14.2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4.25">
      <c r="A6" s="23" t="s">
        <v>12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4.25">
      <c r="A7" s="22" t="s">
        <v>13</v>
      </c>
      <c r="B7" s="22"/>
      <c r="C7" s="22"/>
      <c r="D7" s="22"/>
      <c r="E7" s="22"/>
      <c r="F7" s="22"/>
      <c r="G7" s="22"/>
      <c r="H7" s="22"/>
      <c r="I7" s="22"/>
      <c r="J7" s="20">
        <v>332889844</v>
      </c>
    </row>
    <row r="8" spans="1:10" s="10" customFormat="1" ht="14.2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s="10" customFormat="1" ht="28.5" customHeight="1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10" customFormat="1" ht="28.5" customHeight="1">
      <c r="A10" s="23" t="s">
        <v>15</v>
      </c>
      <c r="B10" s="23"/>
      <c r="C10" s="23"/>
      <c r="D10" s="23"/>
      <c r="E10" s="23"/>
      <c r="F10" s="23"/>
      <c r="G10" s="23"/>
      <c r="H10" s="23"/>
      <c r="I10" s="23"/>
      <c r="J10" s="21">
        <v>77.3</v>
      </c>
    </row>
    <row r="11" spans="1:8" s="10" customFormat="1" ht="14.25">
      <c r="A11" s="16"/>
      <c r="B11" s="16"/>
      <c r="C11" s="16"/>
      <c r="D11" s="16"/>
      <c r="E11" s="16"/>
      <c r="F11" s="16"/>
      <c r="G11" s="16"/>
      <c r="H11" s="16"/>
    </row>
    <row r="12" spans="1:2" s="10" customFormat="1" ht="14.25">
      <c r="A12" s="25" t="s">
        <v>3</v>
      </c>
      <c r="B12" s="25"/>
    </row>
    <row r="13" spans="1:8" s="10" customFormat="1" ht="14.25">
      <c r="A13" s="16"/>
      <c r="B13" s="16"/>
      <c r="C13" s="16"/>
      <c r="D13" s="16"/>
      <c r="E13" s="16"/>
      <c r="F13" s="16"/>
      <c r="G13" s="16"/>
      <c r="H13" s="16"/>
    </row>
    <row r="14" spans="1:8" s="10" customFormat="1" ht="14.25">
      <c r="A14" s="22" t="s">
        <v>16</v>
      </c>
      <c r="B14" s="22"/>
      <c r="C14" s="18">
        <f>J4/J7</f>
        <v>0.0003013188951477895</v>
      </c>
      <c r="D14" s="16"/>
      <c r="E14" s="16"/>
      <c r="F14" s="16"/>
      <c r="G14" s="16"/>
      <c r="H14" s="16"/>
    </row>
    <row r="15" spans="1:8" s="10" customFormat="1" ht="14.25">
      <c r="A15" s="16"/>
      <c r="B15" s="16"/>
      <c r="C15" s="16"/>
      <c r="D15" s="16"/>
      <c r="E15" s="16"/>
      <c r="F15" s="16"/>
      <c r="G15" s="16"/>
      <c r="H15" s="16"/>
    </row>
    <row r="16" spans="1:2" ht="14.25">
      <c r="A16" s="2" t="s">
        <v>0</v>
      </c>
      <c r="B16" s="2" t="s">
        <v>1</v>
      </c>
    </row>
    <row r="17" spans="1:3" ht="14.25">
      <c r="A17" s="1">
        <v>0</v>
      </c>
      <c r="B17" s="3">
        <v>1</v>
      </c>
      <c r="C17" s="4"/>
    </row>
    <row r="18" spans="1:8" ht="14.25">
      <c r="A18" s="1">
        <v>1</v>
      </c>
      <c r="B18" s="11">
        <f>(1-$C$14)</f>
        <v>0.9996986811048522</v>
      </c>
      <c r="C18" s="4"/>
      <c r="F18" s="5"/>
      <c r="G18" s="5"/>
      <c r="H18" s="6"/>
    </row>
    <row r="19" spans="1:3" ht="14.25">
      <c r="A19" s="1">
        <f>A18+1</f>
        <v>2</v>
      </c>
      <c r="B19" s="11">
        <f aca="true" t="shared" si="0" ref="B19:B50">B18*(1-$C$14)</f>
        <v>0.9993974530027809</v>
      </c>
      <c r="C19" s="4"/>
    </row>
    <row r="20" spans="1:3" ht="14.25">
      <c r="A20" s="1">
        <f aca="true" t="shared" si="1" ref="A20:A83">A19+1</f>
        <v>3</v>
      </c>
      <c r="B20" s="11">
        <f t="shared" si="0"/>
        <v>0.9990963156664285</v>
      </c>
      <c r="C20" s="4"/>
    </row>
    <row r="21" spans="1:3" ht="14.25">
      <c r="A21" s="1">
        <f t="shared" si="1"/>
        <v>4</v>
      </c>
      <c r="B21" s="11">
        <f t="shared" si="0"/>
        <v>0.9987952690684456</v>
      </c>
      <c r="C21" s="4"/>
    </row>
    <row r="22" spans="1:3" ht="14.25">
      <c r="A22" s="1">
        <f t="shared" si="1"/>
        <v>5</v>
      </c>
      <c r="B22" s="11">
        <f t="shared" si="0"/>
        <v>0.9984943131814911</v>
      </c>
      <c r="C22" s="4"/>
    </row>
    <row r="23" spans="1:3" ht="14.25">
      <c r="A23" s="1">
        <f t="shared" si="1"/>
        <v>6</v>
      </c>
      <c r="B23" s="11">
        <f t="shared" si="0"/>
        <v>0.9981934479782318</v>
      </c>
      <c r="C23" s="4"/>
    </row>
    <row r="24" spans="1:9" ht="14.25">
      <c r="A24" s="1">
        <f t="shared" si="1"/>
        <v>7</v>
      </c>
      <c r="B24" s="11">
        <f t="shared" si="0"/>
        <v>0.9978926734313432</v>
      </c>
      <c r="C24" s="4"/>
      <c r="F24" s="7"/>
      <c r="G24" s="8"/>
      <c r="H24" s="8"/>
      <c r="I24" s="8"/>
    </row>
    <row r="25" spans="1:9" ht="14.25">
      <c r="A25" s="1">
        <f t="shared" si="1"/>
        <v>8</v>
      </c>
      <c r="B25" s="11">
        <f t="shared" si="0"/>
        <v>0.9975919895135088</v>
      </c>
      <c r="C25" s="4"/>
      <c r="F25" s="8"/>
      <c r="G25" s="8"/>
      <c r="H25" s="8"/>
      <c r="I25" s="9"/>
    </row>
    <row r="26" spans="1:3" ht="14.25">
      <c r="A26" s="1">
        <f t="shared" si="1"/>
        <v>9</v>
      </c>
      <c r="B26" s="11">
        <f t="shared" si="0"/>
        <v>0.9972913961974202</v>
      </c>
      <c r="C26" s="4"/>
    </row>
    <row r="27" spans="1:3" ht="14.25">
      <c r="A27" s="1">
        <f t="shared" si="1"/>
        <v>10</v>
      </c>
      <c r="B27" s="11">
        <f t="shared" si="0"/>
        <v>0.9969908934557776</v>
      </c>
      <c r="C27" s="4"/>
    </row>
    <row r="28" spans="1:3" ht="14.25">
      <c r="A28" s="1">
        <f t="shared" si="1"/>
        <v>11</v>
      </c>
      <c r="B28" s="11">
        <f t="shared" si="0"/>
        <v>0.9966904812612891</v>
      </c>
      <c r="C28" s="4"/>
    </row>
    <row r="29" spans="1:3" ht="14.25">
      <c r="A29" s="1">
        <f t="shared" si="1"/>
        <v>12</v>
      </c>
      <c r="B29" s="11">
        <f t="shared" si="0"/>
        <v>0.9963901595866711</v>
      </c>
      <c r="C29" s="4"/>
    </row>
    <row r="30" spans="1:3" ht="14.25">
      <c r="A30" s="1">
        <f t="shared" si="1"/>
        <v>13</v>
      </c>
      <c r="B30" s="11">
        <f t="shared" si="0"/>
        <v>0.9960899284046483</v>
      </c>
      <c r="C30" s="4"/>
    </row>
    <row r="31" spans="1:3" ht="14.25">
      <c r="A31" s="1">
        <f t="shared" si="1"/>
        <v>14</v>
      </c>
      <c r="B31" s="11">
        <f t="shared" si="0"/>
        <v>0.9957897876879535</v>
      </c>
      <c r="C31" s="4"/>
    </row>
    <row r="32" spans="1:3" ht="14.25">
      <c r="A32" s="1">
        <f t="shared" si="1"/>
        <v>15</v>
      </c>
      <c r="B32" s="11">
        <f t="shared" si="0"/>
        <v>0.9954897374093278</v>
      </c>
      <c r="C32" s="4"/>
    </row>
    <row r="33" spans="1:3" ht="14.25">
      <c r="A33" s="1">
        <f t="shared" si="1"/>
        <v>16</v>
      </c>
      <c r="B33" s="11">
        <f t="shared" si="0"/>
        <v>0.9951897775415206</v>
      </c>
      <c r="C33" s="4"/>
    </row>
    <row r="34" spans="1:3" ht="14.25">
      <c r="A34" s="1">
        <f t="shared" si="1"/>
        <v>17</v>
      </c>
      <c r="B34" s="11">
        <f t="shared" si="0"/>
        <v>0.9948899080572894</v>
      </c>
      <c r="C34" s="4"/>
    </row>
    <row r="35" spans="1:3" ht="14.25">
      <c r="A35" s="1">
        <f t="shared" si="1"/>
        <v>18</v>
      </c>
      <c r="B35" s="11">
        <f t="shared" si="0"/>
        <v>0.9945901289293998</v>
      </c>
      <c r="C35" s="4"/>
    </row>
    <row r="36" spans="1:3" ht="14.25">
      <c r="A36" s="1">
        <f t="shared" si="1"/>
        <v>19</v>
      </c>
      <c r="B36" s="11">
        <f t="shared" si="0"/>
        <v>0.9942904401306258</v>
      </c>
      <c r="C36" s="4"/>
    </row>
    <row r="37" spans="1:3" ht="14.25">
      <c r="A37" s="1">
        <f t="shared" si="1"/>
        <v>20</v>
      </c>
      <c r="B37" s="11">
        <f t="shared" si="0"/>
        <v>0.9939908416337496</v>
      </c>
      <c r="C37" s="4"/>
    </row>
    <row r="38" spans="1:3" ht="14.25">
      <c r="A38" s="1">
        <f t="shared" si="1"/>
        <v>21</v>
      </c>
      <c r="B38" s="11">
        <f t="shared" si="0"/>
        <v>0.9936913334115615</v>
      </c>
      <c r="C38" s="4"/>
    </row>
    <row r="39" spans="1:3" ht="14.25">
      <c r="A39" s="1">
        <f t="shared" si="1"/>
        <v>22</v>
      </c>
      <c r="B39" s="11">
        <f t="shared" si="0"/>
        <v>0.9933919154368599</v>
      </c>
      <c r="C39" s="4"/>
    </row>
    <row r="40" spans="1:3" ht="14.25">
      <c r="A40" s="1">
        <f t="shared" si="1"/>
        <v>23</v>
      </c>
      <c r="B40" s="11">
        <f t="shared" si="0"/>
        <v>0.9930925876824517</v>
      </c>
      <c r="C40" s="4"/>
    </row>
    <row r="41" spans="1:3" ht="14.25">
      <c r="A41" s="1">
        <f t="shared" si="1"/>
        <v>24</v>
      </c>
      <c r="B41" s="11">
        <f t="shared" si="0"/>
        <v>0.9927933501211517</v>
      </c>
      <c r="C41" s="4"/>
    </row>
    <row r="42" spans="1:3" ht="14.25">
      <c r="A42" s="1">
        <f t="shared" si="1"/>
        <v>25</v>
      </c>
      <c r="B42" s="11">
        <f t="shared" si="0"/>
        <v>0.992494202725783</v>
      </c>
      <c r="C42" s="4"/>
    </row>
    <row r="43" spans="1:3" ht="14.25">
      <c r="A43" s="1">
        <f t="shared" si="1"/>
        <v>26</v>
      </c>
      <c r="B43" s="11">
        <f t="shared" si="0"/>
        <v>0.9921951454691771</v>
      </c>
      <c r="C43" s="4"/>
    </row>
    <row r="44" spans="1:3" ht="14.25">
      <c r="A44" s="1">
        <f t="shared" si="1"/>
        <v>27</v>
      </c>
      <c r="B44" s="11">
        <f t="shared" si="0"/>
        <v>0.9918961783241733</v>
      </c>
      <c r="C44" s="4"/>
    </row>
    <row r="45" spans="1:3" ht="14.25">
      <c r="A45" s="1">
        <f t="shared" si="1"/>
        <v>28</v>
      </c>
      <c r="B45" s="11">
        <f t="shared" si="0"/>
        <v>0.9915973012636193</v>
      </c>
      <c r="C45" s="4"/>
    </row>
    <row r="46" spans="1:3" ht="14.25">
      <c r="A46" s="1">
        <f t="shared" si="1"/>
        <v>29</v>
      </c>
      <c r="B46" s="11">
        <f t="shared" si="0"/>
        <v>0.991298514260371</v>
      </c>
      <c r="C46" s="4"/>
    </row>
    <row r="47" spans="1:3" ht="14.25">
      <c r="A47" s="1">
        <f t="shared" si="1"/>
        <v>30</v>
      </c>
      <c r="B47" s="11">
        <f t="shared" si="0"/>
        <v>0.9909998172872924</v>
      </c>
      <c r="C47" s="4"/>
    </row>
    <row r="48" spans="1:3" ht="14.25">
      <c r="A48" s="1">
        <f t="shared" si="1"/>
        <v>31</v>
      </c>
      <c r="B48" s="11">
        <f t="shared" si="0"/>
        <v>0.9907012103172557</v>
      </c>
      <c r="C48" s="4"/>
    </row>
    <row r="49" spans="1:3" ht="14.25">
      <c r="A49" s="1">
        <f t="shared" si="1"/>
        <v>32</v>
      </c>
      <c r="B49" s="11">
        <f t="shared" si="0"/>
        <v>0.9904026933231412</v>
      </c>
      <c r="C49" s="4"/>
    </row>
    <row r="50" spans="1:3" ht="14.25">
      <c r="A50" s="1">
        <f t="shared" si="1"/>
        <v>33</v>
      </c>
      <c r="B50" s="11">
        <f t="shared" si="0"/>
        <v>0.9901042662778377</v>
      </c>
      <c r="C50" s="4"/>
    </row>
    <row r="51" spans="1:3" ht="14.25">
      <c r="A51" s="1">
        <f t="shared" si="1"/>
        <v>34</v>
      </c>
      <c r="B51" s="11">
        <f aca="true" t="shared" si="2" ref="B51:B82">B50*(1-$C$14)</f>
        <v>0.9898059291542417</v>
      </c>
      <c r="C51" s="4"/>
    </row>
    <row r="52" spans="1:3" ht="14.25">
      <c r="A52" s="1">
        <f t="shared" si="1"/>
        <v>35</v>
      </c>
      <c r="B52" s="11">
        <f t="shared" si="2"/>
        <v>0.9895076819252582</v>
      </c>
      <c r="C52" s="4"/>
    </row>
    <row r="53" spans="1:3" ht="14.25">
      <c r="A53" s="1">
        <f t="shared" si="1"/>
        <v>36</v>
      </c>
      <c r="B53" s="11">
        <f t="shared" si="2"/>
        <v>0.9892095245638002</v>
      </c>
      <c r="C53" s="4"/>
    </row>
    <row r="54" spans="1:3" ht="14.25">
      <c r="A54" s="1">
        <f t="shared" si="1"/>
        <v>37</v>
      </c>
      <c r="B54" s="11">
        <f t="shared" si="2"/>
        <v>0.9889114570427889</v>
      </c>
      <c r="C54" s="4"/>
    </row>
    <row r="55" spans="1:3" ht="14.25">
      <c r="A55" s="1">
        <f t="shared" si="1"/>
        <v>38</v>
      </c>
      <c r="B55" s="11">
        <f t="shared" si="2"/>
        <v>0.9886134793351538</v>
      </c>
      <c r="C55" s="4"/>
    </row>
    <row r="56" spans="1:3" ht="14.25">
      <c r="A56" s="1">
        <f t="shared" si="1"/>
        <v>39</v>
      </c>
      <c r="B56" s="11">
        <f t="shared" si="2"/>
        <v>0.9883155914138322</v>
      </c>
      <c r="C56" s="4"/>
    </row>
    <row r="57" spans="1:3" ht="14.25">
      <c r="A57" s="1">
        <f t="shared" si="1"/>
        <v>40</v>
      </c>
      <c r="B57" s="11">
        <f t="shared" si="2"/>
        <v>0.98801779325177</v>
      </c>
      <c r="C57" s="4"/>
    </row>
    <row r="58" spans="1:3" ht="14.25">
      <c r="A58" s="1">
        <f t="shared" si="1"/>
        <v>41</v>
      </c>
      <c r="B58" s="11">
        <f t="shared" si="2"/>
        <v>0.987720084821921</v>
      </c>
      <c r="C58" s="4"/>
    </row>
    <row r="59" spans="1:3" ht="14.25">
      <c r="A59" s="1">
        <f t="shared" si="1"/>
        <v>42</v>
      </c>
      <c r="B59" s="11">
        <f t="shared" si="2"/>
        <v>0.9874224660972472</v>
      </c>
      <c r="C59" s="4"/>
    </row>
    <row r="60" spans="1:3" ht="14.25">
      <c r="A60" s="1">
        <f t="shared" si="1"/>
        <v>43</v>
      </c>
      <c r="B60" s="11">
        <f t="shared" si="2"/>
        <v>0.9871249370507186</v>
      </c>
      <c r="C60" s="4"/>
    </row>
    <row r="61" spans="1:3" ht="14.25">
      <c r="A61" s="1">
        <f t="shared" si="1"/>
        <v>44</v>
      </c>
      <c r="B61" s="11">
        <f t="shared" si="2"/>
        <v>0.9868274976553135</v>
      </c>
      <c r="C61" s="4"/>
    </row>
    <row r="62" spans="1:3" ht="14.25">
      <c r="A62" s="1">
        <f t="shared" si="1"/>
        <v>45</v>
      </c>
      <c r="B62" s="11">
        <f t="shared" si="2"/>
        <v>0.9865301478840185</v>
      </c>
      <c r="C62" s="4"/>
    </row>
    <row r="63" spans="1:3" ht="14.25">
      <c r="A63" s="1">
        <f t="shared" si="1"/>
        <v>46</v>
      </c>
      <c r="B63" s="11">
        <f t="shared" si="2"/>
        <v>0.9862328877098281</v>
      </c>
      <c r="C63" s="4"/>
    </row>
    <row r="64" spans="1:3" ht="14.25">
      <c r="A64" s="1">
        <f t="shared" si="1"/>
        <v>47</v>
      </c>
      <c r="B64" s="11">
        <f t="shared" si="2"/>
        <v>0.9859357171057449</v>
      </c>
      <c r="C64" s="4"/>
    </row>
    <row r="65" spans="1:3" ht="14.25">
      <c r="A65" s="1">
        <f t="shared" si="1"/>
        <v>48</v>
      </c>
      <c r="B65" s="11">
        <f t="shared" si="2"/>
        <v>0.9856386360447799</v>
      </c>
      <c r="C65" s="4"/>
    </row>
    <row r="66" spans="1:3" ht="14.25">
      <c r="A66" s="1">
        <f t="shared" si="1"/>
        <v>49</v>
      </c>
      <c r="B66" s="11">
        <f t="shared" si="2"/>
        <v>0.9853416444999519</v>
      </c>
      <c r="C66" s="4"/>
    </row>
    <row r="67" spans="1:3" ht="14.25">
      <c r="A67" s="1">
        <f t="shared" si="1"/>
        <v>50</v>
      </c>
      <c r="B67" s="11">
        <f t="shared" si="2"/>
        <v>0.985044742444288</v>
      </c>
      <c r="C67" s="4"/>
    </row>
    <row r="68" spans="1:3" ht="14.25">
      <c r="A68" s="1">
        <f t="shared" si="1"/>
        <v>51</v>
      </c>
      <c r="B68" s="11">
        <f t="shared" si="2"/>
        <v>0.9847479298508235</v>
      </c>
      <c r="C68" s="4"/>
    </row>
    <row r="69" spans="1:3" ht="14.25">
      <c r="A69" s="1">
        <f t="shared" si="1"/>
        <v>52</v>
      </c>
      <c r="B69" s="11">
        <f t="shared" si="2"/>
        <v>0.9844512066926017</v>
      </c>
      <c r="C69" s="4"/>
    </row>
    <row r="70" spans="1:3" ht="14.25">
      <c r="A70" s="1">
        <f t="shared" si="1"/>
        <v>53</v>
      </c>
      <c r="B70" s="11">
        <f t="shared" si="2"/>
        <v>0.984154572942674</v>
      </c>
      <c r="C70" s="4"/>
    </row>
    <row r="71" spans="1:3" ht="14.25">
      <c r="A71" s="1">
        <f t="shared" si="1"/>
        <v>54</v>
      </c>
      <c r="B71" s="11">
        <f t="shared" si="2"/>
        <v>0.9838580285741003</v>
      </c>
      <c r="C71" s="4"/>
    </row>
    <row r="72" spans="1:3" ht="14.25">
      <c r="A72" s="1">
        <f t="shared" si="1"/>
        <v>55</v>
      </c>
      <c r="B72" s="11">
        <f t="shared" si="2"/>
        <v>0.983561573559948</v>
      </c>
      <c r="C72" s="4"/>
    </row>
    <row r="73" spans="1:3" ht="14.25">
      <c r="A73" s="1">
        <f t="shared" si="1"/>
        <v>56</v>
      </c>
      <c r="B73" s="11">
        <f t="shared" si="2"/>
        <v>0.9832652078732931</v>
      </c>
      <c r="C73" s="4"/>
    </row>
    <row r="74" spans="1:3" ht="14.25">
      <c r="A74" s="1">
        <f t="shared" si="1"/>
        <v>57</v>
      </c>
      <c r="B74" s="11">
        <f t="shared" si="2"/>
        <v>0.9829689314872194</v>
      </c>
      <c r="C74" s="4"/>
    </row>
    <row r="75" spans="1:3" ht="14.25">
      <c r="A75" s="1">
        <f t="shared" si="1"/>
        <v>58</v>
      </c>
      <c r="B75" s="11">
        <f t="shared" si="2"/>
        <v>0.982672744374819</v>
      </c>
      <c r="C75" s="4"/>
    </row>
    <row r="76" spans="1:3" ht="14.25">
      <c r="A76" s="1">
        <f t="shared" si="1"/>
        <v>59</v>
      </c>
      <c r="B76" s="11">
        <f t="shared" si="2"/>
        <v>0.9823766465091921</v>
      </c>
      <c r="C76" s="4"/>
    </row>
    <row r="77" spans="1:3" ht="14.25">
      <c r="A77" s="1">
        <f t="shared" si="1"/>
        <v>60</v>
      </c>
      <c r="B77" s="11">
        <f t="shared" si="2"/>
        <v>0.9820806378634469</v>
      </c>
      <c r="C77" s="4"/>
    </row>
    <row r="78" spans="1:3" ht="14.25">
      <c r="A78" s="1">
        <f t="shared" si="1"/>
        <v>61</v>
      </c>
      <c r="B78" s="11">
        <f t="shared" si="2"/>
        <v>0.9817847184106998</v>
      </c>
      <c r="C78" s="4"/>
    </row>
    <row r="79" spans="1:3" ht="14.25">
      <c r="A79" s="1">
        <f t="shared" si="1"/>
        <v>62</v>
      </c>
      <c r="B79" s="11">
        <f t="shared" si="2"/>
        <v>0.9814888881240753</v>
      </c>
      <c r="C79" s="4"/>
    </row>
    <row r="80" spans="1:3" ht="14.25">
      <c r="A80" s="1">
        <f t="shared" si="1"/>
        <v>63</v>
      </c>
      <c r="B80" s="11">
        <f t="shared" si="2"/>
        <v>0.9811931469767059</v>
      </c>
      <c r="C80" s="4"/>
    </row>
    <row r="81" spans="1:3" ht="14.25">
      <c r="A81" s="1">
        <f t="shared" si="1"/>
        <v>64</v>
      </c>
      <c r="B81" s="11">
        <f t="shared" si="2"/>
        <v>0.9808974949417323</v>
      </c>
      <c r="C81" s="4"/>
    </row>
    <row r="82" spans="1:3" ht="14.25">
      <c r="A82" s="1">
        <f t="shared" si="1"/>
        <v>65</v>
      </c>
      <c r="B82" s="11">
        <f t="shared" si="2"/>
        <v>0.9806019319923032</v>
      </c>
      <c r="C82" s="4"/>
    </row>
    <row r="83" spans="1:3" ht="14.25">
      <c r="A83" s="1">
        <f t="shared" si="1"/>
        <v>66</v>
      </c>
      <c r="B83" s="11">
        <f aca="true" t="shared" si="3" ref="B83:B94">B82*(1-$C$14)</f>
        <v>0.9803064581015755</v>
      </c>
      <c r="C83" s="4"/>
    </row>
    <row r="84" spans="1:3" ht="14.25">
      <c r="A84" s="1">
        <f aca="true" t="shared" si="4" ref="A84:A94">A83+1</f>
        <v>67</v>
      </c>
      <c r="B84" s="11">
        <f t="shared" si="3"/>
        <v>0.980011073242714</v>
      </c>
      <c r="C84" s="4"/>
    </row>
    <row r="85" spans="1:3" ht="14.25">
      <c r="A85" s="1">
        <f t="shared" si="4"/>
        <v>68</v>
      </c>
      <c r="B85" s="11">
        <f t="shared" si="3"/>
        <v>0.9797157773888918</v>
      </c>
      <c r="C85" s="4"/>
    </row>
    <row r="86" spans="1:3" ht="14.25">
      <c r="A86" s="1">
        <f t="shared" si="4"/>
        <v>69</v>
      </c>
      <c r="B86" s="11">
        <f t="shared" si="3"/>
        <v>0.9794205705132901</v>
      </c>
      <c r="C86" s="4"/>
    </row>
    <row r="87" spans="1:3" ht="14.25">
      <c r="A87" s="1">
        <f t="shared" si="4"/>
        <v>70</v>
      </c>
      <c r="B87" s="11">
        <f t="shared" si="3"/>
        <v>0.979125452589098</v>
      </c>
      <c r="C87" s="4"/>
    </row>
    <row r="88" spans="1:3" ht="14.25">
      <c r="A88" s="1">
        <f t="shared" si="4"/>
        <v>71</v>
      </c>
      <c r="B88" s="11">
        <f t="shared" si="3"/>
        <v>0.9788304235895128</v>
      </c>
      <c r="C88" s="4"/>
    </row>
    <row r="89" spans="1:3" ht="14.25">
      <c r="A89" s="1">
        <f t="shared" si="4"/>
        <v>72</v>
      </c>
      <c r="B89" s="11">
        <f t="shared" si="3"/>
        <v>0.9785354834877397</v>
      </c>
      <c r="C89" s="4"/>
    </row>
    <row r="90" spans="1:3" ht="14.25">
      <c r="A90" s="1">
        <f t="shared" si="4"/>
        <v>73</v>
      </c>
      <c r="B90" s="11">
        <f t="shared" si="3"/>
        <v>0.9782406322569922</v>
      </c>
      <c r="C90" s="4"/>
    </row>
    <row r="91" spans="1:3" ht="14.25">
      <c r="A91" s="1">
        <f t="shared" si="4"/>
        <v>74</v>
      </c>
      <c r="B91" s="11">
        <f t="shared" si="3"/>
        <v>0.9779458698704918</v>
      </c>
      <c r="C91" s="4"/>
    </row>
    <row r="92" spans="1:3" ht="14.25">
      <c r="A92" s="1">
        <f t="shared" si="4"/>
        <v>75</v>
      </c>
      <c r="B92" s="11">
        <f t="shared" si="3"/>
        <v>0.977651196301468</v>
      </c>
      <c r="C92" s="4"/>
    </row>
    <row r="93" spans="1:3" ht="14.25">
      <c r="A93" s="1">
        <f t="shared" si="4"/>
        <v>76</v>
      </c>
      <c r="B93" s="11">
        <f t="shared" si="3"/>
        <v>0.9773566115231584</v>
      </c>
      <c r="C93" s="4"/>
    </row>
    <row r="94" spans="1:3" ht="14.25">
      <c r="A94" s="1">
        <f t="shared" si="4"/>
        <v>77</v>
      </c>
      <c r="B94" s="11">
        <f t="shared" si="3"/>
        <v>0.9770621155088088</v>
      </c>
      <c r="C94" s="4"/>
    </row>
    <row r="96" spans="1:5" ht="14.25">
      <c r="A96" s="24" t="s">
        <v>4</v>
      </c>
      <c r="B96" s="24"/>
      <c r="C96" s="24"/>
      <c r="D96" s="24"/>
      <c r="E96" s="12">
        <f>1-B94</f>
        <v>0.022937884491191163</v>
      </c>
    </row>
    <row r="97" spans="1:5" ht="14.25">
      <c r="A97" s="24" t="s">
        <v>5</v>
      </c>
      <c r="B97" s="24"/>
      <c r="C97" s="24"/>
      <c r="D97" s="24"/>
      <c r="E97" s="13">
        <f>1/E96</f>
        <v>43.59599946472963</v>
      </c>
    </row>
    <row r="98" spans="1:4" ht="14.25">
      <c r="A98" s="8"/>
      <c r="B98" s="8"/>
      <c r="C98" s="8"/>
      <c r="D98" s="9"/>
    </row>
    <row r="99" spans="1:10" ht="14.25">
      <c r="A99" s="26" t="s">
        <v>2</v>
      </c>
      <c r="B99" s="26"/>
      <c r="C99" s="26"/>
      <c r="D99" s="26"/>
      <c r="E99" s="26"/>
      <c r="F99" s="26"/>
      <c r="G99" s="26"/>
      <c r="H99" s="26"/>
      <c r="I99" s="26"/>
      <c r="J99" s="26"/>
    </row>
    <row r="100" spans="1:10" ht="14.25">
      <c r="A100" s="22" t="s">
        <v>6</v>
      </c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ht="14.25">
      <c r="A101" s="22" t="s">
        <v>7</v>
      </c>
      <c r="B101" s="22"/>
      <c r="C101" s="22"/>
      <c r="D101" s="22"/>
      <c r="E101" s="22"/>
      <c r="F101" s="22"/>
      <c r="G101" s="22"/>
      <c r="H101" s="22"/>
      <c r="I101" s="22"/>
      <c r="J101" s="22"/>
    </row>
    <row r="103" ht="14.25">
      <c r="A103" s="14" t="s">
        <v>8</v>
      </c>
    </row>
    <row r="104" spans="1:10" ht="30" customHeight="1">
      <c r="A104" s="23" t="s">
        <v>9</v>
      </c>
      <c r="B104" s="23"/>
      <c r="C104" s="23"/>
      <c r="D104" s="23"/>
      <c r="E104" s="23"/>
      <c r="F104" s="23"/>
      <c r="G104" s="23"/>
      <c r="H104" s="23"/>
      <c r="I104" s="23"/>
      <c r="J104" s="23"/>
    </row>
  </sheetData>
  <sheetProtection/>
  <mergeCells count="15">
    <mergeCell ref="A104:J104"/>
    <mergeCell ref="A96:D96"/>
    <mergeCell ref="A97:D97"/>
    <mergeCell ref="A14:B14"/>
    <mergeCell ref="A10:I10"/>
    <mergeCell ref="A12:B12"/>
    <mergeCell ref="A100:J100"/>
    <mergeCell ref="A101:J101"/>
    <mergeCell ref="A99:J99"/>
    <mergeCell ref="A1:J1"/>
    <mergeCell ref="A6:J6"/>
    <mergeCell ref="A3:J3"/>
    <mergeCell ref="A9:J9"/>
    <mergeCell ref="A7:I7"/>
    <mergeCell ref="A4:I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2015-01-02T15:20:50Z</dcterms:created>
  <dcterms:modified xsi:type="dcterms:W3CDTF">2023-11-10T16:07:17Z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